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600" windowHeight="9240"/>
  </bookViews>
  <sheets>
    <sheet name="APP summary" sheetId="12" r:id="rId1"/>
    <sheet name="APP2016-final" sheetId="16" r:id="rId2"/>
  </sheets>
  <definedNames>
    <definedName name="_xlnm.Print_Area" localSheetId="0">'APP summary'!$A$1:$U$74</definedName>
    <definedName name="_xlnm.Print_Area" localSheetId="1">'APP2016-final'!$A$1:$AB$959</definedName>
    <definedName name="Print_Area_MI" localSheetId="1">#REF!</definedName>
    <definedName name="Print_Area_MI">#REF!</definedName>
    <definedName name="_xlnm.Print_Titles" localSheetId="0">'APP summary'!$1:$8</definedName>
    <definedName name="_xlnm.Print_Titles" localSheetId="1">'APP2016-final'!$36:$38</definedName>
    <definedName name="psdfuspdfui" localSheetId="1">#REF!</definedName>
    <definedName name="psdfuspdfui">#REF!</definedName>
  </definedNames>
  <calcPr calcId="124519"/>
</workbook>
</file>

<file path=xl/calcChain.xml><?xml version="1.0" encoding="utf-8"?>
<calcChain xmlns="http://schemas.openxmlformats.org/spreadsheetml/2006/main">
  <c r="R62" i="12"/>
  <c r="R55" l="1"/>
  <c r="R53"/>
  <c r="R52"/>
  <c r="R50"/>
  <c r="R49"/>
  <c r="R48"/>
  <c r="R47"/>
  <c r="R46"/>
  <c r="S21"/>
  <c r="R21" s="1"/>
  <c r="S17"/>
  <c r="R17" s="1"/>
  <c r="S22"/>
  <c r="R22" s="1"/>
  <c r="S20"/>
  <c r="R20" s="1"/>
  <c r="S19"/>
  <c r="R19" s="1"/>
  <c r="S15"/>
  <c r="R15" s="1"/>
  <c r="S14"/>
  <c r="R14" s="1"/>
  <c r="R10"/>
  <c r="V540" i="16" l="1"/>
  <c r="W540" s="1"/>
  <c r="Q540"/>
  <c r="R540" s="1"/>
  <c r="L540"/>
  <c r="M540" s="1"/>
  <c r="G540"/>
  <c r="X540" l="1"/>
  <c r="AB540" s="1"/>
  <c r="H540"/>
  <c r="G920"/>
  <c r="X920" s="1"/>
  <c r="AB920" s="1"/>
  <c r="V928"/>
  <c r="W928" s="1"/>
  <c r="Q928"/>
  <c r="R928" s="1"/>
  <c r="L928"/>
  <c r="M928" s="1"/>
  <c r="G928"/>
  <c r="V927"/>
  <c r="W927" s="1"/>
  <c r="Q927"/>
  <c r="R927" s="1"/>
  <c r="L927"/>
  <c r="M927" s="1"/>
  <c r="G927"/>
  <c r="H927" s="1"/>
  <c r="V926"/>
  <c r="W926" s="1"/>
  <c r="Q926"/>
  <c r="R926" s="1"/>
  <c r="L926"/>
  <c r="M926" s="1"/>
  <c r="G926"/>
  <c r="M925"/>
  <c r="M924"/>
  <c r="V923"/>
  <c r="W923" s="1"/>
  <c r="Q923"/>
  <c r="R923" s="1"/>
  <c r="L923"/>
  <c r="M923" s="1"/>
  <c r="G923"/>
  <c r="M922"/>
  <c r="M921"/>
  <c r="W920"/>
  <c r="R920"/>
  <c r="M920"/>
  <c r="AB919"/>
  <c r="W919"/>
  <c r="R919"/>
  <c r="M919"/>
  <c r="H919"/>
  <c r="V918"/>
  <c r="W918" s="1"/>
  <c r="Q918"/>
  <c r="R918" s="1"/>
  <c r="L918"/>
  <c r="M918" s="1"/>
  <c r="G918"/>
  <c r="H918" s="1"/>
  <c r="V917"/>
  <c r="W917" s="1"/>
  <c r="Q917"/>
  <c r="R917" s="1"/>
  <c r="L917"/>
  <c r="M917" s="1"/>
  <c r="G917"/>
  <c r="V916"/>
  <c r="W916" s="1"/>
  <c r="Q916"/>
  <c r="R916" s="1"/>
  <c r="L916"/>
  <c r="M916" s="1"/>
  <c r="G916"/>
  <c r="V915"/>
  <c r="W915" s="1"/>
  <c r="Q915"/>
  <c r="R915" s="1"/>
  <c r="L915"/>
  <c r="M915" s="1"/>
  <c r="G915"/>
  <c r="H915" s="1"/>
  <c r="V914"/>
  <c r="W914" s="1"/>
  <c r="Q914"/>
  <c r="R914" s="1"/>
  <c r="L914"/>
  <c r="M914" s="1"/>
  <c r="G914"/>
  <c r="V913"/>
  <c r="W913" s="1"/>
  <c r="Q913"/>
  <c r="R913" s="1"/>
  <c r="L913"/>
  <c r="M913" s="1"/>
  <c r="G913"/>
  <c r="H913" s="1"/>
  <c r="V912"/>
  <c r="W912" s="1"/>
  <c r="Q912"/>
  <c r="R912" s="1"/>
  <c r="L912"/>
  <c r="M912" s="1"/>
  <c r="G912"/>
  <c r="H912" s="1"/>
  <c r="V911"/>
  <c r="W911" s="1"/>
  <c r="Q911"/>
  <c r="R911" s="1"/>
  <c r="L911"/>
  <c r="M911" s="1"/>
  <c r="G911"/>
  <c r="H911" s="1"/>
  <c r="AB666"/>
  <c r="W666"/>
  <c r="R666"/>
  <c r="M666"/>
  <c r="H666"/>
  <c r="V665"/>
  <c r="W665" s="1"/>
  <c r="Q665"/>
  <c r="R665" s="1"/>
  <c r="L665"/>
  <c r="M665" s="1"/>
  <c r="G665"/>
  <c r="H665" s="1"/>
  <c r="V910"/>
  <c r="W910" s="1"/>
  <c r="Q910"/>
  <c r="R910" s="1"/>
  <c r="L910"/>
  <c r="M910" s="1"/>
  <c r="G910"/>
  <c r="V909"/>
  <c r="W909" s="1"/>
  <c r="Q909"/>
  <c r="R909" s="1"/>
  <c r="L909"/>
  <c r="M909" s="1"/>
  <c r="G909"/>
  <c r="H909" s="1"/>
  <c r="V908"/>
  <c r="W908" s="1"/>
  <c r="Q908"/>
  <c r="R908" s="1"/>
  <c r="L908"/>
  <c r="M908" s="1"/>
  <c r="G908"/>
  <c r="V907"/>
  <c r="W907" s="1"/>
  <c r="Q907"/>
  <c r="R907" s="1"/>
  <c r="L907"/>
  <c r="M907" s="1"/>
  <c r="G907"/>
  <c r="H907" s="1"/>
  <c r="W906"/>
  <c r="R906"/>
  <c r="M906"/>
  <c r="G906"/>
  <c r="X906" s="1"/>
  <c r="AB906" s="1"/>
  <c r="V905"/>
  <c r="W905" s="1"/>
  <c r="Q905"/>
  <c r="R905" s="1"/>
  <c r="L905"/>
  <c r="M905" s="1"/>
  <c r="G905"/>
  <c r="H905" s="1"/>
  <c r="V904"/>
  <c r="W904" s="1"/>
  <c r="Q904"/>
  <c r="R904" s="1"/>
  <c r="L904"/>
  <c r="M904" s="1"/>
  <c r="G904"/>
  <c r="H904" s="1"/>
  <c r="V903"/>
  <c r="W903" s="1"/>
  <c r="Q903"/>
  <c r="R903" s="1"/>
  <c r="L903"/>
  <c r="M903" s="1"/>
  <c r="G903"/>
  <c r="V902"/>
  <c r="W902" s="1"/>
  <c r="Q902"/>
  <c r="R902" s="1"/>
  <c r="L902"/>
  <c r="M902" s="1"/>
  <c r="G902"/>
  <c r="H902" s="1"/>
  <c r="V901"/>
  <c r="W901" s="1"/>
  <c r="Q901"/>
  <c r="R901" s="1"/>
  <c r="L901"/>
  <c r="M901" s="1"/>
  <c r="G901"/>
  <c r="H901" s="1"/>
  <c r="V900"/>
  <c r="W900" s="1"/>
  <c r="Q900"/>
  <c r="R900" s="1"/>
  <c r="L900"/>
  <c r="M900" s="1"/>
  <c r="G900"/>
  <c r="V899"/>
  <c r="W899" s="1"/>
  <c r="Q899"/>
  <c r="R899" s="1"/>
  <c r="L899"/>
  <c r="M899" s="1"/>
  <c r="G899"/>
  <c r="H899" s="1"/>
  <c r="V898"/>
  <c r="W898" s="1"/>
  <c r="Q898"/>
  <c r="R898" s="1"/>
  <c r="L898"/>
  <c r="M898" s="1"/>
  <c r="G898"/>
  <c r="V897"/>
  <c r="W897" s="1"/>
  <c r="Q897"/>
  <c r="R897" s="1"/>
  <c r="L897"/>
  <c r="M897" s="1"/>
  <c r="G897"/>
  <c r="H897" s="1"/>
  <c r="V894"/>
  <c r="W894" s="1"/>
  <c r="Q894"/>
  <c r="R894" s="1"/>
  <c r="L894"/>
  <c r="M894" s="1"/>
  <c r="G894"/>
  <c r="V893"/>
  <c r="W893" s="1"/>
  <c r="Q893"/>
  <c r="R893" s="1"/>
  <c r="L893"/>
  <c r="M893" s="1"/>
  <c r="G893"/>
  <c r="V892"/>
  <c r="W892" s="1"/>
  <c r="Q892"/>
  <c r="R892" s="1"/>
  <c r="L892"/>
  <c r="M892" s="1"/>
  <c r="G892"/>
  <c r="V889"/>
  <c r="W889" s="1"/>
  <c r="Q889"/>
  <c r="R889" s="1"/>
  <c r="L889"/>
  <c r="M889" s="1"/>
  <c r="G889"/>
  <c r="V886"/>
  <c r="W886" s="1"/>
  <c r="Q886"/>
  <c r="R886" s="1"/>
  <c r="L886"/>
  <c r="M886" s="1"/>
  <c r="G886"/>
  <c r="V885"/>
  <c r="W885" s="1"/>
  <c r="Q885"/>
  <c r="R885" s="1"/>
  <c r="L885"/>
  <c r="M885" s="1"/>
  <c r="G885"/>
  <c r="V884"/>
  <c r="W884" s="1"/>
  <c r="Q884"/>
  <c r="R884" s="1"/>
  <c r="L884"/>
  <c r="M884" s="1"/>
  <c r="G884"/>
  <c r="V883"/>
  <c r="W883" s="1"/>
  <c r="Q883"/>
  <c r="R883" s="1"/>
  <c r="L883"/>
  <c r="M883" s="1"/>
  <c r="G883"/>
  <c r="V880"/>
  <c r="W880" s="1"/>
  <c r="Q880"/>
  <c r="R880" s="1"/>
  <c r="L880"/>
  <c r="M880" s="1"/>
  <c r="G880"/>
  <c r="V879"/>
  <c r="W879" s="1"/>
  <c r="Q879"/>
  <c r="R879" s="1"/>
  <c r="L879"/>
  <c r="M879" s="1"/>
  <c r="G879"/>
  <c r="V878"/>
  <c r="W878" s="1"/>
  <c r="Q878"/>
  <c r="R878" s="1"/>
  <c r="L878"/>
  <c r="M878" s="1"/>
  <c r="G878"/>
  <c r="V877"/>
  <c r="W877" s="1"/>
  <c r="Q877"/>
  <c r="R877" s="1"/>
  <c r="L877"/>
  <c r="M877" s="1"/>
  <c r="G877"/>
  <c r="V876"/>
  <c r="W876" s="1"/>
  <c r="Q876"/>
  <c r="R876" s="1"/>
  <c r="L876"/>
  <c r="M876" s="1"/>
  <c r="G876"/>
  <c r="V875"/>
  <c r="W875" s="1"/>
  <c r="Q875"/>
  <c r="R875" s="1"/>
  <c r="L875"/>
  <c r="M875" s="1"/>
  <c r="G875"/>
  <c r="V874"/>
  <c r="W874" s="1"/>
  <c r="Q874"/>
  <c r="R874" s="1"/>
  <c r="L874"/>
  <c r="M874" s="1"/>
  <c r="G874"/>
  <c r="V873"/>
  <c r="W873" s="1"/>
  <c r="Q873"/>
  <c r="R873" s="1"/>
  <c r="L873"/>
  <c r="M873" s="1"/>
  <c r="G873"/>
  <c r="V870"/>
  <c r="W870" s="1"/>
  <c r="Q870"/>
  <c r="R870" s="1"/>
  <c r="L870"/>
  <c r="M870" s="1"/>
  <c r="G870"/>
  <c r="V869"/>
  <c r="W869" s="1"/>
  <c r="Q869"/>
  <c r="R869" s="1"/>
  <c r="L869"/>
  <c r="M869" s="1"/>
  <c r="G869"/>
  <c r="AB768"/>
  <c r="AB769"/>
  <c r="AB770"/>
  <c r="AB771"/>
  <c r="AB772"/>
  <c r="AB774"/>
  <c r="AB776"/>
  <c r="AB777"/>
  <c r="AB778"/>
  <c r="AB780"/>
  <c r="AB781"/>
  <c r="AB782"/>
  <c r="AB783"/>
  <c r="AB784"/>
  <c r="AB785"/>
  <c r="AB618"/>
  <c r="AB619"/>
  <c r="AB652"/>
  <c r="AB673"/>
  <c r="AB719"/>
  <c r="V848"/>
  <c r="W848" s="1"/>
  <c r="V849"/>
  <c r="W849" s="1"/>
  <c r="V850"/>
  <c r="W850" s="1"/>
  <c r="V851"/>
  <c r="W851" s="1"/>
  <c r="V852"/>
  <c r="W852" s="1"/>
  <c r="V853"/>
  <c r="W853" s="1"/>
  <c r="V854"/>
  <c r="W854" s="1"/>
  <c r="V855"/>
  <c r="W855" s="1"/>
  <c r="V856"/>
  <c r="W856" s="1"/>
  <c r="V857"/>
  <c r="W857" s="1"/>
  <c r="V858"/>
  <c r="W858" s="1"/>
  <c r="V859"/>
  <c r="W859" s="1"/>
  <c r="Q848"/>
  <c r="R848" s="1"/>
  <c r="Q849"/>
  <c r="R849" s="1"/>
  <c r="Q850"/>
  <c r="R850" s="1"/>
  <c r="Q851"/>
  <c r="R851" s="1"/>
  <c r="Q852"/>
  <c r="R852" s="1"/>
  <c r="Q853"/>
  <c r="R853" s="1"/>
  <c r="Q854"/>
  <c r="R854" s="1"/>
  <c r="Q855"/>
  <c r="R855" s="1"/>
  <c r="Q856"/>
  <c r="R856" s="1"/>
  <c r="Q857"/>
  <c r="R857" s="1"/>
  <c r="Q858"/>
  <c r="R858" s="1"/>
  <c r="L848"/>
  <c r="M848" s="1"/>
  <c r="L849"/>
  <c r="M849" s="1"/>
  <c r="L850"/>
  <c r="M850" s="1"/>
  <c r="L851"/>
  <c r="M851" s="1"/>
  <c r="L852"/>
  <c r="M852" s="1"/>
  <c r="L853"/>
  <c r="M853" s="1"/>
  <c r="L854"/>
  <c r="M854" s="1"/>
  <c r="L855"/>
  <c r="M855" s="1"/>
  <c r="L856"/>
  <c r="M856" s="1"/>
  <c r="L857"/>
  <c r="M857" s="1"/>
  <c r="L858"/>
  <c r="M858" s="1"/>
  <c r="L859"/>
  <c r="M859" s="1"/>
  <c r="G848"/>
  <c r="H848" s="1"/>
  <c r="G849"/>
  <c r="H849" s="1"/>
  <c r="G850"/>
  <c r="H850" s="1"/>
  <c r="G851"/>
  <c r="H851" s="1"/>
  <c r="G852"/>
  <c r="H852" s="1"/>
  <c r="G853"/>
  <c r="H853" s="1"/>
  <c r="G854"/>
  <c r="H854" s="1"/>
  <c r="G855"/>
  <c r="H855" s="1"/>
  <c r="G856"/>
  <c r="H856" s="1"/>
  <c r="G857"/>
  <c r="H857" s="1"/>
  <c r="G858"/>
  <c r="H858" s="1"/>
  <c r="G859"/>
  <c r="H859" s="1"/>
  <c r="Q859"/>
  <c r="R859" s="1"/>
  <c r="L829"/>
  <c r="M829" s="1"/>
  <c r="L830"/>
  <c r="M830" s="1"/>
  <c r="L831"/>
  <c r="M831" s="1"/>
  <c r="L832"/>
  <c r="M832" s="1"/>
  <c r="L833"/>
  <c r="M833" s="1"/>
  <c r="L834"/>
  <c r="M834" s="1"/>
  <c r="L835"/>
  <c r="M835" s="1"/>
  <c r="L836"/>
  <c r="M836" s="1"/>
  <c r="L837"/>
  <c r="M837" s="1"/>
  <c r="L838"/>
  <c r="M838" s="1"/>
  <c r="L839"/>
  <c r="M839" s="1"/>
  <c r="L840"/>
  <c r="M840" s="1"/>
  <c r="L841"/>
  <c r="M841" s="1"/>
  <c r="L842"/>
  <c r="M842" s="1"/>
  <c r="L843"/>
  <c r="M843" s="1"/>
  <c r="L844"/>
  <c r="M844" s="1"/>
  <c r="G829"/>
  <c r="H829" s="1"/>
  <c r="G830"/>
  <c r="H830" s="1"/>
  <c r="G831"/>
  <c r="H831" s="1"/>
  <c r="G832"/>
  <c r="H832" s="1"/>
  <c r="G833"/>
  <c r="H833" s="1"/>
  <c r="G834"/>
  <c r="H834" s="1"/>
  <c r="G835"/>
  <c r="H835" s="1"/>
  <c r="G836"/>
  <c r="H836" s="1"/>
  <c r="G837"/>
  <c r="H837" s="1"/>
  <c r="G838"/>
  <c r="H838" s="1"/>
  <c r="G839"/>
  <c r="H839" s="1"/>
  <c r="G840"/>
  <c r="H840" s="1"/>
  <c r="G841"/>
  <c r="H841" s="1"/>
  <c r="G842"/>
  <c r="H842" s="1"/>
  <c r="G843"/>
  <c r="H843" s="1"/>
  <c r="G844"/>
  <c r="H844" s="1"/>
  <c r="V804"/>
  <c r="W804" s="1"/>
  <c r="V805"/>
  <c r="W805" s="1"/>
  <c r="V806"/>
  <c r="W806" s="1"/>
  <c r="V807"/>
  <c r="W807" s="1"/>
  <c r="V808"/>
  <c r="W808" s="1"/>
  <c r="V809"/>
  <c r="W809" s="1"/>
  <c r="V810"/>
  <c r="W810" s="1"/>
  <c r="V811"/>
  <c r="W811" s="1"/>
  <c r="V812"/>
  <c r="W812" s="1"/>
  <c r="V813"/>
  <c r="W813" s="1"/>
  <c r="V814"/>
  <c r="W814" s="1"/>
  <c r="V815"/>
  <c r="W815" s="1"/>
  <c r="V816"/>
  <c r="W816" s="1"/>
  <c r="V817"/>
  <c r="W817" s="1"/>
  <c r="V818"/>
  <c r="W818" s="1"/>
  <c r="V819"/>
  <c r="W819" s="1"/>
  <c r="V820"/>
  <c r="W820" s="1"/>
  <c r="V821"/>
  <c r="W821" s="1"/>
  <c r="V822"/>
  <c r="W822" s="1"/>
  <c r="V823"/>
  <c r="W823" s="1"/>
  <c r="V824"/>
  <c r="W824" s="1"/>
  <c r="V825"/>
  <c r="W825" s="1"/>
  <c r="Q804"/>
  <c r="R804" s="1"/>
  <c r="Q805"/>
  <c r="R805" s="1"/>
  <c r="Q806"/>
  <c r="R806" s="1"/>
  <c r="Q807"/>
  <c r="R807" s="1"/>
  <c r="Q808"/>
  <c r="R808" s="1"/>
  <c r="Q809"/>
  <c r="R809" s="1"/>
  <c r="Q810"/>
  <c r="R810" s="1"/>
  <c r="Q811"/>
  <c r="R811" s="1"/>
  <c r="Q812"/>
  <c r="R812" s="1"/>
  <c r="Q813"/>
  <c r="R813" s="1"/>
  <c r="Q814"/>
  <c r="R814" s="1"/>
  <c r="Q815"/>
  <c r="R815" s="1"/>
  <c r="Q816"/>
  <c r="R816" s="1"/>
  <c r="Q817"/>
  <c r="R817" s="1"/>
  <c r="Q818"/>
  <c r="R818" s="1"/>
  <c r="Q819"/>
  <c r="R819" s="1"/>
  <c r="Q820"/>
  <c r="R820" s="1"/>
  <c r="Q821"/>
  <c r="R821" s="1"/>
  <c r="Q822"/>
  <c r="R822" s="1"/>
  <c r="Q823"/>
  <c r="R823" s="1"/>
  <c r="Q824"/>
  <c r="R824" s="1"/>
  <c r="Q825"/>
  <c r="R825" s="1"/>
  <c r="L804"/>
  <c r="M804" s="1"/>
  <c r="L805"/>
  <c r="M805" s="1"/>
  <c r="L806"/>
  <c r="M806" s="1"/>
  <c r="L807"/>
  <c r="M807" s="1"/>
  <c r="L808"/>
  <c r="M808" s="1"/>
  <c r="L809"/>
  <c r="M809" s="1"/>
  <c r="L810"/>
  <c r="M810" s="1"/>
  <c r="L811"/>
  <c r="M811" s="1"/>
  <c r="L812"/>
  <c r="M812" s="1"/>
  <c r="L813"/>
  <c r="M813" s="1"/>
  <c r="L814"/>
  <c r="M814" s="1"/>
  <c r="L815"/>
  <c r="M815" s="1"/>
  <c r="L816"/>
  <c r="M816" s="1"/>
  <c r="L817"/>
  <c r="M817" s="1"/>
  <c r="L818"/>
  <c r="M818" s="1"/>
  <c r="L819"/>
  <c r="M819" s="1"/>
  <c r="L820"/>
  <c r="M820" s="1"/>
  <c r="L821"/>
  <c r="M821" s="1"/>
  <c r="L822"/>
  <c r="M822" s="1"/>
  <c r="L823"/>
  <c r="M823" s="1"/>
  <c r="L824"/>
  <c r="M824" s="1"/>
  <c r="L825"/>
  <c r="M825" s="1"/>
  <c r="G804"/>
  <c r="H804" s="1"/>
  <c r="G805"/>
  <c r="H805" s="1"/>
  <c r="G806"/>
  <c r="H806" s="1"/>
  <c r="G807"/>
  <c r="H807" s="1"/>
  <c r="G808"/>
  <c r="H808" s="1"/>
  <c r="G809"/>
  <c r="H809" s="1"/>
  <c r="G810"/>
  <c r="H810" s="1"/>
  <c r="G811"/>
  <c r="H811" s="1"/>
  <c r="G812"/>
  <c r="H812" s="1"/>
  <c r="G813"/>
  <c r="H813" s="1"/>
  <c r="G814"/>
  <c r="H814" s="1"/>
  <c r="G815"/>
  <c r="H815" s="1"/>
  <c r="G816"/>
  <c r="H816" s="1"/>
  <c r="G817"/>
  <c r="H817" s="1"/>
  <c r="G818"/>
  <c r="H818" s="1"/>
  <c r="G819"/>
  <c r="H819" s="1"/>
  <c r="G820"/>
  <c r="H820" s="1"/>
  <c r="G821"/>
  <c r="H821" s="1"/>
  <c r="G822"/>
  <c r="H822" s="1"/>
  <c r="G823"/>
  <c r="H823" s="1"/>
  <c r="G824"/>
  <c r="H824" s="1"/>
  <c r="G825"/>
  <c r="H825" s="1"/>
  <c r="V790"/>
  <c r="W790" s="1"/>
  <c r="V791"/>
  <c r="W791" s="1"/>
  <c r="V792"/>
  <c r="W792" s="1"/>
  <c r="V793"/>
  <c r="W793" s="1"/>
  <c r="V794"/>
  <c r="W794" s="1"/>
  <c r="V795"/>
  <c r="W795" s="1"/>
  <c r="V796"/>
  <c r="W796" s="1"/>
  <c r="V797"/>
  <c r="W797" s="1"/>
  <c r="V798"/>
  <c r="W798" s="1"/>
  <c r="Q790"/>
  <c r="R790" s="1"/>
  <c r="Q791"/>
  <c r="R791" s="1"/>
  <c r="Q792"/>
  <c r="R792" s="1"/>
  <c r="Q793"/>
  <c r="R793" s="1"/>
  <c r="Q794"/>
  <c r="R794" s="1"/>
  <c r="Q795"/>
  <c r="R795" s="1"/>
  <c r="Q796"/>
  <c r="R796" s="1"/>
  <c r="Q797"/>
  <c r="R797" s="1"/>
  <c r="Q798"/>
  <c r="R798" s="1"/>
  <c r="L790"/>
  <c r="M790" s="1"/>
  <c r="L791"/>
  <c r="M791" s="1"/>
  <c r="L792"/>
  <c r="M792" s="1"/>
  <c r="L793"/>
  <c r="M793" s="1"/>
  <c r="L794"/>
  <c r="M794" s="1"/>
  <c r="L795"/>
  <c r="M795" s="1"/>
  <c r="L796"/>
  <c r="M796" s="1"/>
  <c r="L797"/>
  <c r="M797" s="1"/>
  <c r="L798"/>
  <c r="M798" s="1"/>
  <c r="G790"/>
  <c r="H790" s="1"/>
  <c r="G791"/>
  <c r="H791" s="1"/>
  <c r="G792"/>
  <c r="H792" s="1"/>
  <c r="G793"/>
  <c r="H793" s="1"/>
  <c r="G794"/>
  <c r="H794" s="1"/>
  <c r="G795"/>
  <c r="H795" s="1"/>
  <c r="G796"/>
  <c r="H796" s="1"/>
  <c r="G797"/>
  <c r="H797" s="1"/>
  <c r="G798"/>
  <c r="H798" s="1"/>
  <c r="V768"/>
  <c r="W768" s="1"/>
  <c r="V769"/>
  <c r="W769" s="1"/>
  <c r="V770"/>
  <c r="W770" s="1"/>
  <c r="V771"/>
  <c r="W771" s="1"/>
  <c r="V772"/>
  <c r="W772" s="1"/>
  <c r="V773"/>
  <c r="W773" s="1"/>
  <c r="V774"/>
  <c r="W774" s="1"/>
  <c r="V775"/>
  <c r="W775" s="1"/>
  <c r="V776"/>
  <c r="W776" s="1"/>
  <c r="V777"/>
  <c r="W777" s="1"/>
  <c r="V778"/>
  <c r="W778" s="1"/>
  <c r="V779"/>
  <c r="W779" s="1"/>
  <c r="V780"/>
  <c r="W780" s="1"/>
  <c r="V781"/>
  <c r="W781" s="1"/>
  <c r="V782"/>
  <c r="W782" s="1"/>
  <c r="V783"/>
  <c r="W783" s="1"/>
  <c r="V784"/>
  <c r="W784" s="1"/>
  <c r="V785"/>
  <c r="W785" s="1"/>
  <c r="V786"/>
  <c r="W786" s="1"/>
  <c r="Q768"/>
  <c r="R768" s="1"/>
  <c r="Q769"/>
  <c r="R769" s="1"/>
  <c r="Q770"/>
  <c r="R770" s="1"/>
  <c r="Q771"/>
  <c r="R771" s="1"/>
  <c r="Q772"/>
  <c r="R772" s="1"/>
  <c r="Q773"/>
  <c r="R773" s="1"/>
  <c r="Q774"/>
  <c r="R774" s="1"/>
  <c r="Q775"/>
  <c r="R775" s="1"/>
  <c r="Q776"/>
  <c r="R776" s="1"/>
  <c r="Q777"/>
  <c r="R777" s="1"/>
  <c r="Q778"/>
  <c r="R778" s="1"/>
  <c r="Q779"/>
  <c r="R779" s="1"/>
  <c r="Q780"/>
  <c r="R780" s="1"/>
  <c r="Q781"/>
  <c r="R781" s="1"/>
  <c r="Q782"/>
  <c r="R782" s="1"/>
  <c r="Q783"/>
  <c r="R783" s="1"/>
  <c r="Q784"/>
  <c r="R784" s="1"/>
  <c r="Q785"/>
  <c r="R785" s="1"/>
  <c r="Q786"/>
  <c r="R786" s="1"/>
  <c r="L768"/>
  <c r="M768" s="1"/>
  <c r="L769"/>
  <c r="M769" s="1"/>
  <c r="L770"/>
  <c r="M770" s="1"/>
  <c r="L771"/>
  <c r="M771" s="1"/>
  <c r="L772"/>
  <c r="M772" s="1"/>
  <c r="L773"/>
  <c r="M773" s="1"/>
  <c r="L774"/>
  <c r="M774" s="1"/>
  <c r="L775"/>
  <c r="M775" s="1"/>
  <c r="L776"/>
  <c r="M776" s="1"/>
  <c r="L777"/>
  <c r="M777" s="1"/>
  <c r="L778"/>
  <c r="M778" s="1"/>
  <c r="L779"/>
  <c r="M779" s="1"/>
  <c r="L780"/>
  <c r="M780" s="1"/>
  <c r="L781"/>
  <c r="M781" s="1"/>
  <c r="L782"/>
  <c r="M782" s="1"/>
  <c r="L783"/>
  <c r="M783" s="1"/>
  <c r="L784"/>
  <c r="M784" s="1"/>
  <c r="L785"/>
  <c r="M785" s="1"/>
  <c r="L786"/>
  <c r="M786" s="1"/>
  <c r="G768"/>
  <c r="H768" s="1"/>
  <c r="G769"/>
  <c r="H769" s="1"/>
  <c r="G770"/>
  <c r="H770" s="1"/>
  <c r="G771"/>
  <c r="H771" s="1"/>
  <c r="G772"/>
  <c r="H772" s="1"/>
  <c r="G773"/>
  <c r="H773" s="1"/>
  <c r="G774"/>
  <c r="H774" s="1"/>
  <c r="G775"/>
  <c r="H775" s="1"/>
  <c r="G776"/>
  <c r="H776" s="1"/>
  <c r="G777"/>
  <c r="H777" s="1"/>
  <c r="G778"/>
  <c r="H778" s="1"/>
  <c r="G779"/>
  <c r="H779" s="1"/>
  <c r="G780"/>
  <c r="H780" s="1"/>
  <c r="G781"/>
  <c r="H781" s="1"/>
  <c r="G782"/>
  <c r="H782" s="1"/>
  <c r="G783"/>
  <c r="H783" s="1"/>
  <c r="G784"/>
  <c r="H784" s="1"/>
  <c r="G785"/>
  <c r="H785" s="1"/>
  <c r="G786"/>
  <c r="H786" s="1"/>
  <c r="V746"/>
  <c r="W746" s="1"/>
  <c r="V747"/>
  <c r="W747" s="1"/>
  <c r="V748"/>
  <c r="W748" s="1"/>
  <c r="V749"/>
  <c r="W749" s="1"/>
  <c r="V750"/>
  <c r="W750" s="1"/>
  <c r="V751"/>
  <c r="W751" s="1"/>
  <c r="V752"/>
  <c r="W752" s="1"/>
  <c r="V753"/>
  <c r="W753" s="1"/>
  <c r="V754"/>
  <c r="W754" s="1"/>
  <c r="V755"/>
  <c r="W755" s="1"/>
  <c r="V756"/>
  <c r="W756" s="1"/>
  <c r="V757"/>
  <c r="W757" s="1"/>
  <c r="V758"/>
  <c r="W758" s="1"/>
  <c r="V759"/>
  <c r="W759" s="1"/>
  <c r="V760"/>
  <c r="W760" s="1"/>
  <c r="V761"/>
  <c r="W761" s="1"/>
  <c r="V762"/>
  <c r="W762" s="1"/>
  <c r="V763"/>
  <c r="W763" s="1"/>
  <c r="V764"/>
  <c r="W764" s="1"/>
  <c r="Q746"/>
  <c r="R746" s="1"/>
  <c r="Q747"/>
  <c r="R747" s="1"/>
  <c r="Q748"/>
  <c r="R748" s="1"/>
  <c r="Q749"/>
  <c r="R749" s="1"/>
  <c r="Q750"/>
  <c r="R750" s="1"/>
  <c r="Q751"/>
  <c r="R751" s="1"/>
  <c r="Q752"/>
  <c r="R752" s="1"/>
  <c r="Q753"/>
  <c r="R753" s="1"/>
  <c r="Q754"/>
  <c r="R754" s="1"/>
  <c r="Q755"/>
  <c r="R755" s="1"/>
  <c r="Q756"/>
  <c r="R756" s="1"/>
  <c r="Q757"/>
  <c r="R757" s="1"/>
  <c r="Q758"/>
  <c r="R758" s="1"/>
  <c r="Q759"/>
  <c r="R759" s="1"/>
  <c r="Q760"/>
  <c r="R760" s="1"/>
  <c r="Q761"/>
  <c r="R761" s="1"/>
  <c r="Q762"/>
  <c r="R762" s="1"/>
  <c r="Q763"/>
  <c r="R763" s="1"/>
  <c r="Q764"/>
  <c r="R764" s="1"/>
  <c r="L746"/>
  <c r="M746" s="1"/>
  <c r="L747"/>
  <c r="M747" s="1"/>
  <c r="L748"/>
  <c r="M748" s="1"/>
  <c r="L749"/>
  <c r="M749" s="1"/>
  <c r="L750"/>
  <c r="M750" s="1"/>
  <c r="L751"/>
  <c r="M751" s="1"/>
  <c r="L752"/>
  <c r="M752" s="1"/>
  <c r="L753"/>
  <c r="M753" s="1"/>
  <c r="L754"/>
  <c r="M754" s="1"/>
  <c r="L755"/>
  <c r="M755" s="1"/>
  <c r="L756"/>
  <c r="M756" s="1"/>
  <c r="L757"/>
  <c r="M757" s="1"/>
  <c r="L758"/>
  <c r="M758" s="1"/>
  <c r="L759"/>
  <c r="M759" s="1"/>
  <c r="L760"/>
  <c r="M760" s="1"/>
  <c r="L761"/>
  <c r="M761" s="1"/>
  <c r="L762"/>
  <c r="M762" s="1"/>
  <c r="L763"/>
  <c r="M763" s="1"/>
  <c r="L764"/>
  <c r="M764" s="1"/>
  <c r="G746"/>
  <c r="H746" s="1"/>
  <c r="G747"/>
  <c r="H747" s="1"/>
  <c r="G748"/>
  <c r="H748" s="1"/>
  <c r="G749"/>
  <c r="H749" s="1"/>
  <c r="G750"/>
  <c r="H750" s="1"/>
  <c r="G751"/>
  <c r="H751" s="1"/>
  <c r="G752"/>
  <c r="H752" s="1"/>
  <c r="G753"/>
  <c r="H753" s="1"/>
  <c r="G754"/>
  <c r="H754" s="1"/>
  <c r="G755"/>
  <c r="H755" s="1"/>
  <c r="G756"/>
  <c r="H756" s="1"/>
  <c r="G757"/>
  <c r="H757" s="1"/>
  <c r="G758"/>
  <c r="H758" s="1"/>
  <c r="G759"/>
  <c r="H759" s="1"/>
  <c r="G760"/>
  <c r="H760" s="1"/>
  <c r="G761"/>
  <c r="H761" s="1"/>
  <c r="G762"/>
  <c r="H762" s="1"/>
  <c r="G763"/>
  <c r="H763" s="1"/>
  <c r="G764"/>
  <c r="H764" s="1"/>
  <c r="V568"/>
  <c r="W568" s="1"/>
  <c r="V569"/>
  <c r="W569" s="1"/>
  <c r="V570"/>
  <c r="W570" s="1"/>
  <c r="V571"/>
  <c r="W571" s="1"/>
  <c r="V572"/>
  <c r="W572" s="1"/>
  <c r="V573"/>
  <c r="W573" s="1"/>
  <c r="V574"/>
  <c r="W574" s="1"/>
  <c r="V575"/>
  <c r="W575" s="1"/>
  <c r="V576"/>
  <c r="W576" s="1"/>
  <c r="V577"/>
  <c r="W577" s="1"/>
  <c r="V578"/>
  <c r="W578" s="1"/>
  <c r="V579"/>
  <c r="W579" s="1"/>
  <c r="V580"/>
  <c r="W580" s="1"/>
  <c r="V581"/>
  <c r="W581" s="1"/>
  <c r="V582"/>
  <c r="W582" s="1"/>
  <c r="V583"/>
  <c r="W583" s="1"/>
  <c r="V584"/>
  <c r="W584" s="1"/>
  <c r="V585"/>
  <c r="W585" s="1"/>
  <c r="V586"/>
  <c r="W586" s="1"/>
  <c r="V587"/>
  <c r="W587" s="1"/>
  <c r="V588"/>
  <c r="W588" s="1"/>
  <c r="V589"/>
  <c r="W589" s="1"/>
  <c r="V590"/>
  <c r="W590" s="1"/>
  <c r="V591"/>
  <c r="W591" s="1"/>
  <c r="V592"/>
  <c r="W592" s="1"/>
  <c r="V593"/>
  <c r="W593" s="1"/>
  <c r="V594"/>
  <c r="W594" s="1"/>
  <c r="V595"/>
  <c r="W595" s="1"/>
  <c r="V596"/>
  <c r="W596" s="1"/>
  <c r="V597"/>
  <c r="W597" s="1"/>
  <c r="V598"/>
  <c r="W598" s="1"/>
  <c r="V599"/>
  <c r="W599" s="1"/>
  <c r="V600"/>
  <c r="W600" s="1"/>
  <c r="V601"/>
  <c r="W601" s="1"/>
  <c r="V602"/>
  <c r="W602" s="1"/>
  <c r="V603"/>
  <c r="W603" s="1"/>
  <c r="V604"/>
  <c r="W604" s="1"/>
  <c r="V605"/>
  <c r="W605" s="1"/>
  <c r="V606"/>
  <c r="W606" s="1"/>
  <c r="V607"/>
  <c r="W607" s="1"/>
  <c r="V608"/>
  <c r="W608" s="1"/>
  <c r="V609"/>
  <c r="W609" s="1"/>
  <c r="V610"/>
  <c r="W610" s="1"/>
  <c r="V611"/>
  <c r="W611" s="1"/>
  <c r="V612"/>
  <c r="W612" s="1"/>
  <c r="V613"/>
  <c r="W613" s="1"/>
  <c r="V614"/>
  <c r="W614" s="1"/>
  <c r="V615"/>
  <c r="W615" s="1"/>
  <c r="V616"/>
  <c r="W616" s="1"/>
  <c r="V617"/>
  <c r="W617" s="1"/>
  <c r="V618"/>
  <c r="W618" s="1"/>
  <c r="V619"/>
  <c r="W619" s="1"/>
  <c r="V620"/>
  <c r="W620" s="1"/>
  <c r="V621"/>
  <c r="W621" s="1"/>
  <c r="V622"/>
  <c r="W622" s="1"/>
  <c r="V623"/>
  <c r="W623" s="1"/>
  <c r="V624"/>
  <c r="W624" s="1"/>
  <c r="V625"/>
  <c r="W625" s="1"/>
  <c r="V626"/>
  <c r="W626" s="1"/>
  <c r="V627"/>
  <c r="W627" s="1"/>
  <c r="V628"/>
  <c r="W628" s="1"/>
  <c r="V629"/>
  <c r="W629" s="1"/>
  <c r="V630"/>
  <c r="W630" s="1"/>
  <c r="V631"/>
  <c r="W631" s="1"/>
  <c r="V632"/>
  <c r="W632" s="1"/>
  <c r="V633"/>
  <c r="W633" s="1"/>
  <c r="V634"/>
  <c r="W634" s="1"/>
  <c r="V635"/>
  <c r="W635" s="1"/>
  <c r="V636"/>
  <c r="W636" s="1"/>
  <c r="V637"/>
  <c r="W637" s="1"/>
  <c r="V638"/>
  <c r="W638" s="1"/>
  <c r="V639"/>
  <c r="W639" s="1"/>
  <c r="V640"/>
  <c r="W640" s="1"/>
  <c r="V641"/>
  <c r="W641" s="1"/>
  <c r="V642"/>
  <c r="W642" s="1"/>
  <c r="V643"/>
  <c r="W643" s="1"/>
  <c r="V644"/>
  <c r="W644" s="1"/>
  <c r="V645"/>
  <c r="W645" s="1"/>
  <c r="V646"/>
  <c r="W646" s="1"/>
  <c r="V647"/>
  <c r="W647" s="1"/>
  <c r="V648"/>
  <c r="W648" s="1"/>
  <c r="V649"/>
  <c r="W649" s="1"/>
  <c r="V650"/>
  <c r="W650" s="1"/>
  <c r="V651"/>
  <c r="W651" s="1"/>
  <c r="V652"/>
  <c r="W652" s="1"/>
  <c r="V653"/>
  <c r="W653" s="1"/>
  <c r="V654"/>
  <c r="W654" s="1"/>
  <c r="V655"/>
  <c r="W655" s="1"/>
  <c r="V656"/>
  <c r="W656" s="1"/>
  <c r="V657"/>
  <c r="W657" s="1"/>
  <c r="V658"/>
  <c r="W658" s="1"/>
  <c r="V659"/>
  <c r="W659" s="1"/>
  <c r="V660"/>
  <c r="W660" s="1"/>
  <c r="V661"/>
  <c r="W661" s="1"/>
  <c r="V662"/>
  <c r="W662" s="1"/>
  <c r="V663"/>
  <c r="W663" s="1"/>
  <c r="V664"/>
  <c r="W664" s="1"/>
  <c r="V667"/>
  <c r="W667" s="1"/>
  <c r="V668"/>
  <c r="W668" s="1"/>
  <c r="V669"/>
  <c r="W669" s="1"/>
  <c r="V670"/>
  <c r="W670" s="1"/>
  <c r="V671"/>
  <c r="W671" s="1"/>
  <c r="V672"/>
  <c r="W672" s="1"/>
  <c r="V673"/>
  <c r="W673" s="1"/>
  <c r="V674"/>
  <c r="W674" s="1"/>
  <c r="V675"/>
  <c r="W675" s="1"/>
  <c r="V676"/>
  <c r="W676" s="1"/>
  <c r="V677"/>
  <c r="W677" s="1"/>
  <c r="V678"/>
  <c r="W678" s="1"/>
  <c r="V679"/>
  <c r="W679" s="1"/>
  <c r="V680"/>
  <c r="W680" s="1"/>
  <c r="V681"/>
  <c r="W681" s="1"/>
  <c r="V682"/>
  <c r="W682" s="1"/>
  <c r="V683"/>
  <c r="W683" s="1"/>
  <c r="V684"/>
  <c r="W684" s="1"/>
  <c r="V685"/>
  <c r="W685" s="1"/>
  <c r="V686"/>
  <c r="W686" s="1"/>
  <c r="V687"/>
  <c r="W687" s="1"/>
  <c r="V688"/>
  <c r="W688" s="1"/>
  <c r="V689"/>
  <c r="W689" s="1"/>
  <c r="V690"/>
  <c r="W690" s="1"/>
  <c r="V691"/>
  <c r="W691" s="1"/>
  <c r="V692"/>
  <c r="W692" s="1"/>
  <c r="V693"/>
  <c r="W693" s="1"/>
  <c r="V694"/>
  <c r="W694" s="1"/>
  <c r="V695"/>
  <c r="W695" s="1"/>
  <c r="V696"/>
  <c r="W696" s="1"/>
  <c r="V697"/>
  <c r="W697" s="1"/>
  <c r="V698"/>
  <c r="W698" s="1"/>
  <c r="V699"/>
  <c r="W699" s="1"/>
  <c r="V700"/>
  <c r="W700" s="1"/>
  <c r="V701"/>
  <c r="W701" s="1"/>
  <c r="V702"/>
  <c r="W702" s="1"/>
  <c r="V703"/>
  <c r="W703" s="1"/>
  <c r="V704"/>
  <c r="W704" s="1"/>
  <c r="V705"/>
  <c r="W705" s="1"/>
  <c r="V706"/>
  <c r="W706" s="1"/>
  <c r="V707"/>
  <c r="W707" s="1"/>
  <c r="V708"/>
  <c r="W708" s="1"/>
  <c r="V709"/>
  <c r="W709" s="1"/>
  <c r="V710"/>
  <c r="W710" s="1"/>
  <c r="V711"/>
  <c r="W711" s="1"/>
  <c r="V712"/>
  <c r="W712" s="1"/>
  <c r="V713"/>
  <c r="W713" s="1"/>
  <c r="V714"/>
  <c r="W714" s="1"/>
  <c r="V715"/>
  <c r="W715" s="1"/>
  <c r="V716"/>
  <c r="W716" s="1"/>
  <c r="V717"/>
  <c r="W717" s="1"/>
  <c r="V718"/>
  <c r="W718" s="1"/>
  <c r="V719"/>
  <c r="W719" s="1"/>
  <c r="V720"/>
  <c r="W720" s="1"/>
  <c r="V721"/>
  <c r="W721" s="1"/>
  <c r="V722"/>
  <c r="W722" s="1"/>
  <c r="V723"/>
  <c r="W723" s="1"/>
  <c r="V724"/>
  <c r="W724" s="1"/>
  <c r="V725"/>
  <c r="W725" s="1"/>
  <c r="V726"/>
  <c r="W726" s="1"/>
  <c r="V727"/>
  <c r="W727" s="1"/>
  <c r="V728"/>
  <c r="W728" s="1"/>
  <c r="V729"/>
  <c r="W729" s="1"/>
  <c r="V730"/>
  <c r="W730" s="1"/>
  <c r="V731"/>
  <c r="W731" s="1"/>
  <c r="V732"/>
  <c r="W732" s="1"/>
  <c r="V733"/>
  <c r="W733" s="1"/>
  <c r="V734"/>
  <c r="W734" s="1"/>
  <c r="V735"/>
  <c r="W735" s="1"/>
  <c r="V736"/>
  <c r="W736" s="1"/>
  <c r="V737"/>
  <c r="W737" s="1"/>
  <c r="V738"/>
  <c r="W738" s="1"/>
  <c r="V739"/>
  <c r="W739" s="1"/>
  <c r="V740"/>
  <c r="W740" s="1"/>
  <c r="V741"/>
  <c r="W741" s="1"/>
  <c r="V742"/>
  <c r="W742" s="1"/>
  <c r="V567"/>
  <c r="Q568"/>
  <c r="R568" s="1"/>
  <c r="Q569"/>
  <c r="R569" s="1"/>
  <c r="Q570"/>
  <c r="R570" s="1"/>
  <c r="Q571"/>
  <c r="R571" s="1"/>
  <c r="Q572"/>
  <c r="R572" s="1"/>
  <c r="Q573"/>
  <c r="R573" s="1"/>
  <c r="Q574"/>
  <c r="R574" s="1"/>
  <c r="Q575"/>
  <c r="R575" s="1"/>
  <c r="Q576"/>
  <c r="R576" s="1"/>
  <c r="Q577"/>
  <c r="R577" s="1"/>
  <c r="Q578"/>
  <c r="R578" s="1"/>
  <c r="Q579"/>
  <c r="R579" s="1"/>
  <c r="Q580"/>
  <c r="R580" s="1"/>
  <c r="Q581"/>
  <c r="R581" s="1"/>
  <c r="Q582"/>
  <c r="R582" s="1"/>
  <c r="Q583"/>
  <c r="R583" s="1"/>
  <c r="Q584"/>
  <c r="R584" s="1"/>
  <c r="Q585"/>
  <c r="R585" s="1"/>
  <c r="Q586"/>
  <c r="R586" s="1"/>
  <c r="Q587"/>
  <c r="R587" s="1"/>
  <c r="Q588"/>
  <c r="R588" s="1"/>
  <c r="Q589"/>
  <c r="R589" s="1"/>
  <c r="Q590"/>
  <c r="R590" s="1"/>
  <c r="Q591"/>
  <c r="R591" s="1"/>
  <c r="Q592"/>
  <c r="R592" s="1"/>
  <c r="Q593"/>
  <c r="R593" s="1"/>
  <c r="Q594"/>
  <c r="R594" s="1"/>
  <c r="Q595"/>
  <c r="R595" s="1"/>
  <c r="Q596"/>
  <c r="R596" s="1"/>
  <c r="Q597"/>
  <c r="R597" s="1"/>
  <c r="Q598"/>
  <c r="R598" s="1"/>
  <c r="Q599"/>
  <c r="R599" s="1"/>
  <c r="Q600"/>
  <c r="R600" s="1"/>
  <c r="Q601"/>
  <c r="R601" s="1"/>
  <c r="Q602"/>
  <c r="R602" s="1"/>
  <c r="Q603"/>
  <c r="R603" s="1"/>
  <c r="Q604"/>
  <c r="R604" s="1"/>
  <c r="Q605"/>
  <c r="R605" s="1"/>
  <c r="Q606"/>
  <c r="R606" s="1"/>
  <c r="Q607"/>
  <c r="R607" s="1"/>
  <c r="Q608"/>
  <c r="R608" s="1"/>
  <c r="Q609"/>
  <c r="R609" s="1"/>
  <c r="Q610"/>
  <c r="R610" s="1"/>
  <c r="Q611"/>
  <c r="R611" s="1"/>
  <c r="Q612"/>
  <c r="R612" s="1"/>
  <c r="Q613"/>
  <c r="R613" s="1"/>
  <c r="Q614"/>
  <c r="R614" s="1"/>
  <c r="Q615"/>
  <c r="R615" s="1"/>
  <c r="Q616"/>
  <c r="R616" s="1"/>
  <c r="Q617"/>
  <c r="R617" s="1"/>
  <c r="Q618"/>
  <c r="R618" s="1"/>
  <c r="Q619"/>
  <c r="R619" s="1"/>
  <c r="Q620"/>
  <c r="R620" s="1"/>
  <c r="Q621"/>
  <c r="R621" s="1"/>
  <c r="Q622"/>
  <c r="R622" s="1"/>
  <c r="Q623"/>
  <c r="R623" s="1"/>
  <c r="Q624"/>
  <c r="R624" s="1"/>
  <c r="Q625"/>
  <c r="R625" s="1"/>
  <c r="Q626"/>
  <c r="R626" s="1"/>
  <c r="Q627"/>
  <c r="R627" s="1"/>
  <c r="Q628"/>
  <c r="R628" s="1"/>
  <c r="Q629"/>
  <c r="R629" s="1"/>
  <c r="Q630"/>
  <c r="R630" s="1"/>
  <c r="Q631"/>
  <c r="R631" s="1"/>
  <c r="Q632"/>
  <c r="R632" s="1"/>
  <c r="Q633"/>
  <c r="R633" s="1"/>
  <c r="Q634"/>
  <c r="R634" s="1"/>
  <c r="Q635"/>
  <c r="R635" s="1"/>
  <c r="Q636"/>
  <c r="R636" s="1"/>
  <c r="Q637"/>
  <c r="R637" s="1"/>
  <c r="Q638"/>
  <c r="R638" s="1"/>
  <c r="Q639"/>
  <c r="R639" s="1"/>
  <c r="Q640"/>
  <c r="R640" s="1"/>
  <c r="Q641"/>
  <c r="R641" s="1"/>
  <c r="Q642"/>
  <c r="R642" s="1"/>
  <c r="Q643"/>
  <c r="R643" s="1"/>
  <c r="Q644"/>
  <c r="R644" s="1"/>
  <c r="Q645"/>
  <c r="R645" s="1"/>
  <c r="Q646"/>
  <c r="R646" s="1"/>
  <c r="Q647"/>
  <c r="R647" s="1"/>
  <c r="Q648"/>
  <c r="R648" s="1"/>
  <c r="Q649"/>
  <c r="R649" s="1"/>
  <c r="Q650"/>
  <c r="R650" s="1"/>
  <c r="Q651"/>
  <c r="R651" s="1"/>
  <c r="Q652"/>
  <c r="R652" s="1"/>
  <c r="Q653"/>
  <c r="R653" s="1"/>
  <c r="Q654"/>
  <c r="R654" s="1"/>
  <c r="Q655"/>
  <c r="R655" s="1"/>
  <c r="Q656"/>
  <c r="R656" s="1"/>
  <c r="Q657"/>
  <c r="R657" s="1"/>
  <c r="Q658"/>
  <c r="R658" s="1"/>
  <c r="Q659"/>
  <c r="R659" s="1"/>
  <c r="Q660"/>
  <c r="R660" s="1"/>
  <c r="Q661"/>
  <c r="R661" s="1"/>
  <c r="Q662"/>
  <c r="R662" s="1"/>
  <c r="Q663"/>
  <c r="R663" s="1"/>
  <c r="Q664"/>
  <c r="R664" s="1"/>
  <c r="Q667"/>
  <c r="R667" s="1"/>
  <c r="Q668"/>
  <c r="R668" s="1"/>
  <c r="Q669"/>
  <c r="R669" s="1"/>
  <c r="Q670"/>
  <c r="R670" s="1"/>
  <c r="Q671"/>
  <c r="R671" s="1"/>
  <c r="Q672"/>
  <c r="R672" s="1"/>
  <c r="Q673"/>
  <c r="R673" s="1"/>
  <c r="Q674"/>
  <c r="R674" s="1"/>
  <c r="Q675"/>
  <c r="R675" s="1"/>
  <c r="Q676"/>
  <c r="R676" s="1"/>
  <c r="Q677"/>
  <c r="R677" s="1"/>
  <c r="Q678"/>
  <c r="R678" s="1"/>
  <c r="Q679"/>
  <c r="R679" s="1"/>
  <c r="Q680"/>
  <c r="R680" s="1"/>
  <c r="Q681"/>
  <c r="R681" s="1"/>
  <c r="Q682"/>
  <c r="R682" s="1"/>
  <c r="Q683"/>
  <c r="R683" s="1"/>
  <c r="Q684"/>
  <c r="R684" s="1"/>
  <c r="Q685"/>
  <c r="R685" s="1"/>
  <c r="Q686"/>
  <c r="R686" s="1"/>
  <c r="Q687"/>
  <c r="R687" s="1"/>
  <c r="Q688"/>
  <c r="R688" s="1"/>
  <c r="Q689"/>
  <c r="R689" s="1"/>
  <c r="Q690"/>
  <c r="R690" s="1"/>
  <c r="Q691"/>
  <c r="R691" s="1"/>
  <c r="Q692"/>
  <c r="R692" s="1"/>
  <c r="Q693"/>
  <c r="R693" s="1"/>
  <c r="Q694"/>
  <c r="R694" s="1"/>
  <c r="Q695"/>
  <c r="R695" s="1"/>
  <c r="Q696"/>
  <c r="R696" s="1"/>
  <c r="Q697"/>
  <c r="R697" s="1"/>
  <c r="Q698"/>
  <c r="R698" s="1"/>
  <c r="Q699"/>
  <c r="R699" s="1"/>
  <c r="Q700"/>
  <c r="R700" s="1"/>
  <c r="Q701"/>
  <c r="R701" s="1"/>
  <c r="Q702"/>
  <c r="R702" s="1"/>
  <c r="Q703"/>
  <c r="R703" s="1"/>
  <c r="Q704"/>
  <c r="R704" s="1"/>
  <c r="Q705"/>
  <c r="R705" s="1"/>
  <c r="Q706"/>
  <c r="R706" s="1"/>
  <c r="Q707"/>
  <c r="R707" s="1"/>
  <c r="Q708"/>
  <c r="R708" s="1"/>
  <c r="Q709"/>
  <c r="R709" s="1"/>
  <c r="Q710"/>
  <c r="R710" s="1"/>
  <c r="Q711"/>
  <c r="R711" s="1"/>
  <c r="Q712"/>
  <c r="R712" s="1"/>
  <c r="Q713"/>
  <c r="R713" s="1"/>
  <c r="Q714"/>
  <c r="R714" s="1"/>
  <c r="Q715"/>
  <c r="R715" s="1"/>
  <c r="Q716"/>
  <c r="R716" s="1"/>
  <c r="Q717"/>
  <c r="R717" s="1"/>
  <c r="Q718"/>
  <c r="R718" s="1"/>
  <c r="Q719"/>
  <c r="R719" s="1"/>
  <c r="Q720"/>
  <c r="R720" s="1"/>
  <c r="Q721"/>
  <c r="R721" s="1"/>
  <c r="Q722"/>
  <c r="R722" s="1"/>
  <c r="Q723"/>
  <c r="R723" s="1"/>
  <c r="Q724"/>
  <c r="R724" s="1"/>
  <c r="Q725"/>
  <c r="R725" s="1"/>
  <c r="Q726"/>
  <c r="R726" s="1"/>
  <c r="Q727"/>
  <c r="R727" s="1"/>
  <c r="Q728"/>
  <c r="R728" s="1"/>
  <c r="Q729"/>
  <c r="R729" s="1"/>
  <c r="Q730"/>
  <c r="R730" s="1"/>
  <c r="Q731"/>
  <c r="R731" s="1"/>
  <c r="Q732"/>
  <c r="R732" s="1"/>
  <c r="Q733"/>
  <c r="R733" s="1"/>
  <c r="Q734"/>
  <c r="R734" s="1"/>
  <c r="Q735"/>
  <c r="R735" s="1"/>
  <c r="Q736"/>
  <c r="R736" s="1"/>
  <c r="Q737"/>
  <c r="R737" s="1"/>
  <c r="Q738"/>
  <c r="R738" s="1"/>
  <c r="Q739"/>
  <c r="R739" s="1"/>
  <c r="Q740"/>
  <c r="R740" s="1"/>
  <c r="Q741"/>
  <c r="R741" s="1"/>
  <c r="Q742"/>
  <c r="R742" s="1"/>
  <c r="Q567"/>
  <c r="L568"/>
  <c r="M568" s="1"/>
  <c r="L569"/>
  <c r="M569" s="1"/>
  <c r="L570"/>
  <c r="M570" s="1"/>
  <c r="L571"/>
  <c r="M571" s="1"/>
  <c r="L572"/>
  <c r="M572" s="1"/>
  <c r="L573"/>
  <c r="M573" s="1"/>
  <c r="L574"/>
  <c r="M574" s="1"/>
  <c r="L575"/>
  <c r="M575" s="1"/>
  <c r="L576"/>
  <c r="M576" s="1"/>
  <c r="L577"/>
  <c r="M577" s="1"/>
  <c r="L578"/>
  <c r="M578" s="1"/>
  <c r="L579"/>
  <c r="M579" s="1"/>
  <c r="L580"/>
  <c r="M580" s="1"/>
  <c r="L581"/>
  <c r="M581" s="1"/>
  <c r="L582"/>
  <c r="M582" s="1"/>
  <c r="L583"/>
  <c r="M583" s="1"/>
  <c r="L584"/>
  <c r="M584" s="1"/>
  <c r="L585"/>
  <c r="M585" s="1"/>
  <c r="L586"/>
  <c r="M586" s="1"/>
  <c r="L587"/>
  <c r="M587" s="1"/>
  <c r="L588"/>
  <c r="M588" s="1"/>
  <c r="L589"/>
  <c r="M589" s="1"/>
  <c r="L590"/>
  <c r="M590" s="1"/>
  <c r="L591"/>
  <c r="M591" s="1"/>
  <c r="L592"/>
  <c r="M592" s="1"/>
  <c r="L593"/>
  <c r="M593" s="1"/>
  <c r="L594"/>
  <c r="M594" s="1"/>
  <c r="L595"/>
  <c r="M595" s="1"/>
  <c r="L596"/>
  <c r="M596" s="1"/>
  <c r="L597"/>
  <c r="M597" s="1"/>
  <c r="L598"/>
  <c r="M598" s="1"/>
  <c r="L599"/>
  <c r="M599" s="1"/>
  <c r="L600"/>
  <c r="M600" s="1"/>
  <c r="L601"/>
  <c r="M601" s="1"/>
  <c r="L602"/>
  <c r="M602" s="1"/>
  <c r="L603"/>
  <c r="M603" s="1"/>
  <c r="L604"/>
  <c r="M604" s="1"/>
  <c r="L605"/>
  <c r="M605" s="1"/>
  <c r="L606"/>
  <c r="M606" s="1"/>
  <c r="L607"/>
  <c r="M607" s="1"/>
  <c r="L608"/>
  <c r="M608" s="1"/>
  <c r="L609"/>
  <c r="M609" s="1"/>
  <c r="L610"/>
  <c r="M610" s="1"/>
  <c r="L611"/>
  <c r="M611" s="1"/>
  <c r="L612"/>
  <c r="M612" s="1"/>
  <c r="L613"/>
  <c r="M613" s="1"/>
  <c r="L614"/>
  <c r="M614" s="1"/>
  <c r="L615"/>
  <c r="M615" s="1"/>
  <c r="L616"/>
  <c r="M616" s="1"/>
  <c r="L617"/>
  <c r="M617" s="1"/>
  <c r="L618"/>
  <c r="M618" s="1"/>
  <c r="L619"/>
  <c r="M619" s="1"/>
  <c r="L620"/>
  <c r="M620" s="1"/>
  <c r="L621"/>
  <c r="M621" s="1"/>
  <c r="L622"/>
  <c r="M622" s="1"/>
  <c r="L623"/>
  <c r="M623" s="1"/>
  <c r="L624"/>
  <c r="M624" s="1"/>
  <c r="L625"/>
  <c r="M625" s="1"/>
  <c r="L626"/>
  <c r="M626" s="1"/>
  <c r="L627"/>
  <c r="M627" s="1"/>
  <c r="L628"/>
  <c r="M628" s="1"/>
  <c r="L629"/>
  <c r="M629" s="1"/>
  <c r="L630"/>
  <c r="M630" s="1"/>
  <c r="L631"/>
  <c r="M631" s="1"/>
  <c r="L632"/>
  <c r="M632" s="1"/>
  <c r="L633"/>
  <c r="M633" s="1"/>
  <c r="L634"/>
  <c r="M634" s="1"/>
  <c r="L635"/>
  <c r="M635" s="1"/>
  <c r="L636"/>
  <c r="M636" s="1"/>
  <c r="L637"/>
  <c r="M637" s="1"/>
  <c r="L638"/>
  <c r="M638" s="1"/>
  <c r="L639"/>
  <c r="M639" s="1"/>
  <c r="L640"/>
  <c r="M640" s="1"/>
  <c r="L641"/>
  <c r="M641" s="1"/>
  <c r="L642"/>
  <c r="M642" s="1"/>
  <c r="L643"/>
  <c r="M643" s="1"/>
  <c r="L644"/>
  <c r="M644" s="1"/>
  <c r="L645"/>
  <c r="M645" s="1"/>
  <c r="L646"/>
  <c r="M646" s="1"/>
  <c r="L647"/>
  <c r="M647" s="1"/>
  <c r="L648"/>
  <c r="M648" s="1"/>
  <c r="L649"/>
  <c r="M649" s="1"/>
  <c r="L650"/>
  <c r="M650" s="1"/>
  <c r="L651"/>
  <c r="M651" s="1"/>
  <c r="L652"/>
  <c r="M652" s="1"/>
  <c r="L653"/>
  <c r="M653" s="1"/>
  <c r="L654"/>
  <c r="M654" s="1"/>
  <c r="L655"/>
  <c r="M655" s="1"/>
  <c r="L656"/>
  <c r="M656" s="1"/>
  <c r="L657"/>
  <c r="M657" s="1"/>
  <c r="L658"/>
  <c r="M658" s="1"/>
  <c r="L659"/>
  <c r="M659" s="1"/>
  <c r="L660"/>
  <c r="M660" s="1"/>
  <c r="L661"/>
  <c r="M661" s="1"/>
  <c r="L662"/>
  <c r="M662" s="1"/>
  <c r="L663"/>
  <c r="M663" s="1"/>
  <c r="L664"/>
  <c r="M664" s="1"/>
  <c r="L667"/>
  <c r="M667" s="1"/>
  <c r="L668"/>
  <c r="M668" s="1"/>
  <c r="L669"/>
  <c r="M669" s="1"/>
  <c r="L670"/>
  <c r="M670" s="1"/>
  <c r="L671"/>
  <c r="M671" s="1"/>
  <c r="L672"/>
  <c r="M672" s="1"/>
  <c r="L673"/>
  <c r="M673" s="1"/>
  <c r="L674"/>
  <c r="M674" s="1"/>
  <c r="L675"/>
  <c r="M675" s="1"/>
  <c r="L676"/>
  <c r="M676" s="1"/>
  <c r="L677"/>
  <c r="M677" s="1"/>
  <c r="L678"/>
  <c r="M678" s="1"/>
  <c r="L679"/>
  <c r="M679" s="1"/>
  <c r="L680"/>
  <c r="M680" s="1"/>
  <c r="L681"/>
  <c r="M681" s="1"/>
  <c r="L682"/>
  <c r="M682" s="1"/>
  <c r="L683"/>
  <c r="M683" s="1"/>
  <c r="L684"/>
  <c r="M684" s="1"/>
  <c r="L685"/>
  <c r="M685" s="1"/>
  <c r="L686"/>
  <c r="M686" s="1"/>
  <c r="L687"/>
  <c r="M687" s="1"/>
  <c r="L688"/>
  <c r="M688" s="1"/>
  <c r="L689"/>
  <c r="M689" s="1"/>
  <c r="L690"/>
  <c r="M690" s="1"/>
  <c r="L691"/>
  <c r="M691" s="1"/>
  <c r="L692"/>
  <c r="M692" s="1"/>
  <c r="L693"/>
  <c r="M693" s="1"/>
  <c r="L694"/>
  <c r="M694" s="1"/>
  <c r="L695"/>
  <c r="M695" s="1"/>
  <c r="L696"/>
  <c r="M696" s="1"/>
  <c r="L697"/>
  <c r="M697" s="1"/>
  <c r="L698"/>
  <c r="M698" s="1"/>
  <c r="L699"/>
  <c r="M699" s="1"/>
  <c r="L700"/>
  <c r="M700" s="1"/>
  <c r="L701"/>
  <c r="M701" s="1"/>
  <c r="L702"/>
  <c r="M702" s="1"/>
  <c r="L703"/>
  <c r="M703" s="1"/>
  <c r="L704"/>
  <c r="M704" s="1"/>
  <c r="L705"/>
  <c r="M705" s="1"/>
  <c r="L706"/>
  <c r="M706" s="1"/>
  <c r="L707"/>
  <c r="M707" s="1"/>
  <c r="L708"/>
  <c r="M708" s="1"/>
  <c r="L709"/>
  <c r="M709" s="1"/>
  <c r="L710"/>
  <c r="M710" s="1"/>
  <c r="L711"/>
  <c r="M711" s="1"/>
  <c r="L712"/>
  <c r="M712" s="1"/>
  <c r="L713"/>
  <c r="M713" s="1"/>
  <c r="L714"/>
  <c r="M714" s="1"/>
  <c r="L715"/>
  <c r="M715" s="1"/>
  <c r="L716"/>
  <c r="M716" s="1"/>
  <c r="L717"/>
  <c r="M717" s="1"/>
  <c r="L718"/>
  <c r="M718" s="1"/>
  <c r="L719"/>
  <c r="M719" s="1"/>
  <c r="L720"/>
  <c r="M720" s="1"/>
  <c r="L721"/>
  <c r="M721" s="1"/>
  <c r="L722"/>
  <c r="M722" s="1"/>
  <c r="L723"/>
  <c r="M723" s="1"/>
  <c r="L724"/>
  <c r="M724" s="1"/>
  <c r="L725"/>
  <c r="M725" s="1"/>
  <c r="L726"/>
  <c r="M726" s="1"/>
  <c r="L727"/>
  <c r="M727" s="1"/>
  <c r="L728"/>
  <c r="M728" s="1"/>
  <c r="L729"/>
  <c r="M729" s="1"/>
  <c r="L730"/>
  <c r="M730" s="1"/>
  <c r="L731"/>
  <c r="M731" s="1"/>
  <c r="L732"/>
  <c r="M732" s="1"/>
  <c r="L733"/>
  <c r="M733" s="1"/>
  <c r="L734"/>
  <c r="M734" s="1"/>
  <c r="L735"/>
  <c r="M735" s="1"/>
  <c r="L736"/>
  <c r="M736" s="1"/>
  <c r="L737"/>
  <c r="M737" s="1"/>
  <c r="L738"/>
  <c r="M738" s="1"/>
  <c r="L739"/>
  <c r="M739" s="1"/>
  <c r="L740"/>
  <c r="M740" s="1"/>
  <c r="L741"/>
  <c r="M741" s="1"/>
  <c r="L742"/>
  <c r="M742" s="1"/>
  <c r="L567"/>
  <c r="M567" s="1"/>
  <c r="G568"/>
  <c r="H568" s="1"/>
  <c r="G569"/>
  <c r="H569" s="1"/>
  <c r="G570"/>
  <c r="H570" s="1"/>
  <c r="G571"/>
  <c r="H571" s="1"/>
  <c r="G572"/>
  <c r="H572" s="1"/>
  <c r="G573"/>
  <c r="H573" s="1"/>
  <c r="G574"/>
  <c r="H574" s="1"/>
  <c r="G575"/>
  <c r="H575" s="1"/>
  <c r="G576"/>
  <c r="H576" s="1"/>
  <c r="G577"/>
  <c r="H577" s="1"/>
  <c r="G578"/>
  <c r="H578" s="1"/>
  <c r="G579"/>
  <c r="H579" s="1"/>
  <c r="G580"/>
  <c r="H580" s="1"/>
  <c r="G581"/>
  <c r="H581" s="1"/>
  <c r="G582"/>
  <c r="H582" s="1"/>
  <c r="G583"/>
  <c r="H583" s="1"/>
  <c r="G584"/>
  <c r="H584" s="1"/>
  <c r="G585"/>
  <c r="H585" s="1"/>
  <c r="G586"/>
  <c r="H586" s="1"/>
  <c r="G587"/>
  <c r="H587" s="1"/>
  <c r="G588"/>
  <c r="H588" s="1"/>
  <c r="G589"/>
  <c r="H589" s="1"/>
  <c r="G590"/>
  <c r="H590" s="1"/>
  <c r="G591"/>
  <c r="H591" s="1"/>
  <c r="G592"/>
  <c r="H592" s="1"/>
  <c r="G593"/>
  <c r="H593" s="1"/>
  <c r="G594"/>
  <c r="H594" s="1"/>
  <c r="G595"/>
  <c r="H595" s="1"/>
  <c r="G596"/>
  <c r="H596" s="1"/>
  <c r="G597"/>
  <c r="H597" s="1"/>
  <c r="G598"/>
  <c r="H598" s="1"/>
  <c r="G599"/>
  <c r="H599" s="1"/>
  <c r="G600"/>
  <c r="H600" s="1"/>
  <c r="G601"/>
  <c r="H601" s="1"/>
  <c r="G602"/>
  <c r="H602" s="1"/>
  <c r="G603"/>
  <c r="H603" s="1"/>
  <c r="G604"/>
  <c r="H604" s="1"/>
  <c r="G605"/>
  <c r="H605" s="1"/>
  <c r="G606"/>
  <c r="H606" s="1"/>
  <c r="G607"/>
  <c r="H607" s="1"/>
  <c r="G608"/>
  <c r="H608" s="1"/>
  <c r="G609"/>
  <c r="H609" s="1"/>
  <c r="G610"/>
  <c r="H610" s="1"/>
  <c r="G611"/>
  <c r="H611" s="1"/>
  <c r="G612"/>
  <c r="H612" s="1"/>
  <c r="G613"/>
  <c r="H613" s="1"/>
  <c r="G614"/>
  <c r="H614" s="1"/>
  <c r="G615"/>
  <c r="H615" s="1"/>
  <c r="G616"/>
  <c r="H616" s="1"/>
  <c r="G617"/>
  <c r="H617" s="1"/>
  <c r="G618"/>
  <c r="H618" s="1"/>
  <c r="G619"/>
  <c r="H619" s="1"/>
  <c r="G620"/>
  <c r="H620" s="1"/>
  <c r="G621"/>
  <c r="H621" s="1"/>
  <c r="G622"/>
  <c r="H622" s="1"/>
  <c r="G623"/>
  <c r="H623" s="1"/>
  <c r="G624"/>
  <c r="H624" s="1"/>
  <c r="G625"/>
  <c r="H625" s="1"/>
  <c r="G626"/>
  <c r="H626" s="1"/>
  <c r="G627"/>
  <c r="H627" s="1"/>
  <c r="G628"/>
  <c r="H628" s="1"/>
  <c r="G629"/>
  <c r="H629" s="1"/>
  <c r="G630"/>
  <c r="H630" s="1"/>
  <c r="G631"/>
  <c r="H631" s="1"/>
  <c r="G632"/>
  <c r="H632" s="1"/>
  <c r="G633"/>
  <c r="H633" s="1"/>
  <c r="G634"/>
  <c r="H634" s="1"/>
  <c r="G635"/>
  <c r="H635" s="1"/>
  <c r="G636"/>
  <c r="H636" s="1"/>
  <c r="G637"/>
  <c r="H637" s="1"/>
  <c r="G638"/>
  <c r="H638" s="1"/>
  <c r="G639"/>
  <c r="H639" s="1"/>
  <c r="G640"/>
  <c r="H640" s="1"/>
  <c r="G641"/>
  <c r="H641" s="1"/>
  <c r="G642"/>
  <c r="H642" s="1"/>
  <c r="G643"/>
  <c r="H643" s="1"/>
  <c r="G644"/>
  <c r="H644" s="1"/>
  <c r="G645"/>
  <c r="H645" s="1"/>
  <c r="G646"/>
  <c r="H646" s="1"/>
  <c r="G647"/>
  <c r="H647" s="1"/>
  <c r="G648"/>
  <c r="H648" s="1"/>
  <c r="G649"/>
  <c r="H649" s="1"/>
  <c r="G650"/>
  <c r="H650" s="1"/>
  <c r="G651"/>
  <c r="H651" s="1"/>
  <c r="G652"/>
  <c r="H652" s="1"/>
  <c r="G653"/>
  <c r="H653" s="1"/>
  <c r="G654"/>
  <c r="H654" s="1"/>
  <c r="G655"/>
  <c r="H655" s="1"/>
  <c r="G656"/>
  <c r="H656" s="1"/>
  <c r="G657"/>
  <c r="H657" s="1"/>
  <c r="G658"/>
  <c r="H658" s="1"/>
  <c r="G659"/>
  <c r="H659" s="1"/>
  <c r="G660"/>
  <c r="H660" s="1"/>
  <c r="G661"/>
  <c r="H661" s="1"/>
  <c r="G662"/>
  <c r="H662" s="1"/>
  <c r="G663"/>
  <c r="H663" s="1"/>
  <c r="G664"/>
  <c r="H664" s="1"/>
  <c r="G667"/>
  <c r="H667" s="1"/>
  <c r="G668"/>
  <c r="H668" s="1"/>
  <c r="G669"/>
  <c r="H669" s="1"/>
  <c r="G670"/>
  <c r="H670" s="1"/>
  <c r="G671"/>
  <c r="H671" s="1"/>
  <c r="G672"/>
  <c r="H672" s="1"/>
  <c r="G673"/>
  <c r="H673" s="1"/>
  <c r="G674"/>
  <c r="H674" s="1"/>
  <c r="G675"/>
  <c r="H675" s="1"/>
  <c r="G676"/>
  <c r="H676" s="1"/>
  <c r="G677"/>
  <c r="H677" s="1"/>
  <c r="G678"/>
  <c r="H678" s="1"/>
  <c r="G679"/>
  <c r="H679" s="1"/>
  <c r="G680"/>
  <c r="H680" s="1"/>
  <c r="G681"/>
  <c r="H681" s="1"/>
  <c r="G682"/>
  <c r="H682" s="1"/>
  <c r="G683"/>
  <c r="H683" s="1"/>
  <c r="G684"/>
  <c r="H684" s="1"/>
  <c r="G685"/>
  <c r="H685" s="1"/>
  <c r="G686"/>
  <c r="G687"/>
  <c r="H687" s="1"/>
  <c r="G688"/>
  <c r="H688" s="1"/>
  <c r="G689"/>
  <c r="H689" s="1"/>
  <c r="G690"/>
  <c r="H690" s="1"/>
  <c r="G691"/>
  <c r="H691" s="1"/>
  <c r="G692"/>
  <c r="H692" s="1"/>
  <c r="G693"/>
  <c r="H693" s="1"/>
  <c r="G694"/>
  <c r="H694" s="1"/>
  <c r="G695"/>
  <c r="H695" s="1"/>
  <c r="G696"/>
  <c r="H696" s="1"/>
  <c r="G697"/>
  <c r="H697" s="1"/>
  <c r="G698"/>
  <c r="H698" s="1"/>
  <c r="G699"/>
  <c r="H699" s="1"/>
  <c r="G700"/>
  <c r="H700" s="1"/>
  <c r="G701"/>
  <c r="H701" s="1"/>
  <c r="G702"/>
  <c r="H702" s="1"/>
  <c r="G703"/>
  <c r="H703" s="1"/>
  <c r="G704"/>
  <c r="H704" s="1"/>
  <c r="G705"/>
  <c r="H705" s="1"/>
  <c r="G706"/>
  <c r="H706" s="1"/>
  <c r="G707"/>
  <c r="H707" s="1"/>
  <c r="G708"/>
  <c r="H708" s="1"/>
  <c r="G709"/>
  <c r="H709" s="1"/>
  <c r="G710"/>
  <c r="H710" s="1"/>
  <c r="G711"/>
  <c r="H711" s="1"/>
  <c r="G712"/>
  <c r="H712" s="1"/>
  <c r="G713"/>
  <c r="H713" s="1"/>
  <c r="G714"/>
  <c r="H714" s="1"/>
  <c r="G715"/>
  <c r="H715" s="1"/>
  <c r="G716"/>
  <c r="H716" s="1"/>
  <c r="G717"/>
  <c r="H717" s="1"/>
  <c r="G718"/>
  <c r="H718" s="1"/>
  <c r="G719"/>
  <c r="H719" s="1"/>
  <c r="G720"/>
  <c r="H720" s="1"/>
  <c r="G721"/>
  <c r="H721" s="1"/>
  <c r="G722"/>
  <c r="H722" s="1"/>
  <c r="G723"/>
  <c r="H723" s="1"/>
  <c r="G724"/>
  <c r="H724" s="1"/>
  <c r="G725"/>
  <c r="H725" s="1"/>
  <c r="G726"/>
  <c r="H726" s="1"/>
  <c r="G727"/>
  <c r="H727" s="1"/>
  <c r="G728"/>
  <c r="H728" s="1"/>
  <c r="G729"/>
  <c r="H729" s="1"/>
  <c r="G730"/>
  <c r="H730" s="1"/>
  <c r="G731"/>
  <c r="H731" s="1"/>
  <c r="G732"/>
  <c r="H732" s="1"/>
  <c r="G733"/>
  <c r="H733" s="1"/>
  <c r="G734"/>
  <c r="H734" s="1"/>
  <c r="G735"/>
  <c r="H735" s="1"/>
  <c r="G736"/>
  <c r="H736" s="1"/>
  <c r="G737"/>
  <c r="H737" s="1"/>
  <c r="G738"/>
  <c r="H738" s="1"/>
  <c r="G739"/>
  <c r="H739" s="1"/>
  <c r="G740"/>
  <c r="H740" s="1"/>
  <c r="G741"/>
  <c r="H741" s="1"/>
  <c r="G742"/>
  <c r="H742" s="1"/>
  <c r="G567"/>
  <c r="H567" s="1"/>
  <c r="L561"/>
  <c r="M561" s="1"/>
  <c r="L562"/>
  <c r="M562" s="1"/>
  <c r="L563"/>
  <c r="M563" s="1"/>
  <c r="G560"/>
  <c r="H560" s="1"/>
  <c r="G561"/>
  <c r="H561" s="1"/>
  <c r="G562"/>
  <c r="H562" s="1"/>
  <c r="G563"/>
  <c r="H563" s="1"/>
  <c r="V549"/>
  <c r="W549" s="1"/>
  <c r="V550"/>
  <c r="W550" s="1"/>
  <c r="V551"/>
  <c r="W551" s="1"/>
  <c r="V552"/>
  <c r="W552" s="1"/>
  <c r="V553"/>
  <c r="W553" s="1"/>
  <c r="V554"/>
  <c r="W554" s="1"/>
  <c r="V555"/>
  <c r="W555" s="1"/>
  <c r="V556"/>
  <c r="W556" s="1"/>
  <c r="Q549"/>
  <c r="R549" s="1"/>
  <c r="Q550"/>
  <c r="R550" s="1"/>
  <c r="Q551"/>
  <c r="R551" s="1"/>
  <c r="Q552"/>
  <c r="R552" s="1"/>
  <c r="Q553"/>
  <c r="R553" s="1"/>
  <c r="Q554"/>
  <c r="R554" s="1"/>
  <c r="Q555"/>
  <c r="R555" s="1"/>
  <c r="Q556"/>
  <c r="R556" s="1"/>
  <c r="L549"/>
  <c r="M549" s="1"/>
  <c r="L550"/>
  <c r="M550" s="1"/>
  <c r="L551"/>
  <c r="M551" s="1"/>
  <c r="L552"/>
  <c r="M552" s="1"/>
  <c r="L553"/>
  <c r="M553" s="1"/>
  <c r="L554"/>
  <c r="M554" s="1"/>
  <c r="L555"/>
  <c r="M555" s="1"/>
  <c r="L556"/>
  <c r="M556" s="1"/>
  <c r="G549"/>
  <c r="H549" s="1"/>
  <c r="G550"/>
  <c r="H550" s="1"/>
  <c r="G551"/>
  <c r="H551" s="1"/>
  <c r="G552"/>
  <c r="H552" s="1"/>
  <c r="G553"/>
  <c r="H553" s="1"/>
  <c r="G554"/>
  <c r="H554" s="1"/>
  <c r="G555"/>
  <c r="H555" s="1"/>
  <c r="G556"/>
  <c r="H556" s="1"/>
  <c r="V535"/>
  <c r="W535" s="1"/>
  <c r="V536"/>
  <c r="W536" s="1"/>
  <c r="V537"/>
  <c r="W537" s="1"/>
  <c r="V538"/>
  <c r="W538" s="1"/>
  <c r="V539"/>
  <c r="W539" s="1"/>
  <c r="Q535"/>
  <c r="R535" s="1"/>
  <c r="Q536"/>
  <c r="R536" s="1"/>
  <c r="Q537"/>
  <c r="R537" s="1"/>
  <c r="Q538"/>
  <c r="R538" s="1"/>
  <c r="Q539"/>
  <c r="R539" s="1"/>
  <c r="L535"/>
  <c r="M535" s="1"/>
  <c r="L536"/>
  <c r="M536" s="1"/>
  <c r="L537"/>
  <c r="M537" s="1"/>
  <c r="L538"/>
  <c r="M538" s="1"/>
  <c r="L539"/>
  <c r="M539" s="1"/>
  <c r="G535"/>
  <c r="H535" s="1"/>
  <c r="G536"/>
  <c r="H536" s="1"/>
  <c r="G537"/>
  <c r="H537" s="1"/>
  <c r="G538"/>
  <c r="H538" s="1"/>
  <c r="G539"/>
  <c r="H539" s="1"/>
  <c r="G528"/>
  <c r="H528" s="1"/>
  <c r="G529"/>
  <c r="H529" s="1"/>
  <c r="G530"/>
  <c r="H530" s="1"/>
  <c r="G531"/>
  <c r="H531" s="1"/>
  <c r="G518"/>
  <c r="H518" s="1"/>
  <c r="G519"/>
  <c r="H519" s="1"/>
  <c r="G520"/>
  <c r="H520" s="1"/>
  <c r="G521"/>
  <c r="H521" s="1"/>
  <c r="G522"/>
  <c r="H522" s="1"/>
  <c r="G523"/>
  <c r="H523" s="1"/>
  <c r="G524"/>
  <c r="H524" s="1"/>
  <c r="L511"/>
  <c r="M511" s="1"/>
  <c r="L512"/>
  <c r="M512" s="1"/>
  <c r="L513"/>
  <c r="M513" s="1"/>
  <c r="L514"/>
  <c r="M514" s="1"/>
  <c r="G511"/>
  <c r="H511" s="1"/>
  <c r="G512"/>
  <c r="H512" s="1"/>
  <c r="G513"/>
  <c r="H513" s="1"/>
  <c r="G514"/>
  <c r="H514" s="1"/>
  <c r="G504"/>
  <c r="H504" s="1"/>
  <c r="V478"/>
  <c r="W478" s="1"/>
  <c r="V479"/>
  <c r="W479" s="1"/>
  <c r="V480"/>
  <c r="W480" s="1"/>
  <c r="V481"/>
  <c r="W481" s="1"/>
  <c r="V482"/>
  <c r="W482" s="1"/>
  <c r="V483"/>
  <c r="W483" s="1"/>
  <c r="V484"/>
  <c r="W484" s="1"/>
  <c r="V485"/>
  <c r="W485" s="1"/>
  <c r="V486"/>
  <c r="W486" s="1"/>
  <c r="V487"/>
  <c r="W487" s="1"/>
  <c r="V488"/>
  <c r="W488" s="1"/>
  <c r="V489"/>
  <c r="W489" s="1"/>
  <c r="V490"/>
  <c r="W490" s="1"/>
  <c r="V491"/>
  <c r="W491" s="1"/>
  <c r="V492"/>
  <c r="W492" s="1"/>
  <c r="V493"/>
  <c r="W493" s="1"/>
  <c r="V494"/>
  <c r="W494" s="1"/>
  <c r="V495"/>
  <c r="W495" s="1"/>
  <c r="Q478"/>
  <c r="R478" s="1"/>
  <c r="Q479"/>
  <c r="R479" s="1"/>
  <c r="Q480"/>
  <c r="R480" s="1"/>
  <c r="Q481"/>
  <c r="R481" s="1"/>
  <c r="Q482"/>
  <c r="R482" s="1"/>
  <c r="Q483"/>
  <c r="R483" s="1"/>
  <c r="Q484"/>
  <c r="R484" s="1"/>
  <c r="Q485"/>
  <c r="R485" s="1"/>
  <c r="Q486"/>
  <c r="R486" s="1"/>
  <c r="Q487"/>
  <c r="R487" s="1"/>
  <c r="Q488"/>
  <c r="R488" s="1"/>
  <c r="Q489"/>
  <c r="R489" s="1"/>
  <c r="Q490"/>
  <c r="R490" s="1"/>
  <c r="Q491"/>
  <c r="R491" s="1"/>
  <c r="Q492"/>
  <c r="R492" s="1"/>
  <c r="Q493"/>
  <c r="R493" s="1"/>
  <c r="Q494"/>
  <c r="R494" s="1"/>
  <c r="Q495"/>
  <c r="R495" s="1"/>
  <c r="L478"/>
  <c r="M478" s="1"/>
  <c r="L479"/>
  <c r="M479" s="1"/>
  <c r="L480"/>
  <c r="M480" s="1"/>
  <c r="L481"/>
  <c r="M481" s="1"/>
  <c r="L482"/>
  <c r="M482" s="1"/>
  <c r="L483"/>
  <c r="M483" s="1"/>
  <c r="L484"/>
  <c r="M484" s="1"/>
  <c r="L485"/>
  <c r="M485" s="1"/>
  <c r="L486"/>
  <c r="M486" s="1"/>
  <c r="L487"/>
  <c r="M487" s="1"/>
  <c r="L488"/>
  <c r="M488" s="1"/>
  <c r="L489"/>
  <c r="M489" s="1"/>
  <c r="L490"/>
  <c r="M490" s="1"/>
  <c r="L491"/>
  <c r="M491" s="1"/>
  <c r="L492"/>
  <c r="M492" s="1"/>
  <c r="L493"/>
  <c r="M493" s="1"/>
  <c r="L494"/>
  <c r="M494" s="1"/>
  <c r="L495"/>
  <c r="M495" s="1"/>
  <c r="G478"/>
  <c r="H478" s="1"/>
  <c r="G479"/>
  <c r="H479" s="1"/>
  <c r="G480"/>
  <c r="H480" s="1"/>
  <c r="G481"/>
  <c r="H481" s="1"/>
  <c r="G482"/>
  <c r="H482" s="1"/>
  <c r="G483"/>
  <c r="H483" s="1"/>
  <c r="G484"/>
  <c r="H484" s="1"/>
  <c r="G485"/>
  <c r="H485" s="1"/>
  <c r="G486"/>
  <c r="H486" s="1"/>
  <c r="G487"/>
  <c r="H487" s="1"/>
  <c r="G488"/>
  <c r="H488" s="1"/>
  <c r="G489"/>
  <c r="H489" s="1"/>
  <c r="G490"/>
  <c r="H490" s="1"/>
  <c r="G491"/>
  <c r="H491" s="1"/>
  <c r="G492"/>
  <c r="H492" s="1"/>
  <c r="G493"/>
  <c r="H493" s="1"/>
  <c r="G494"/>
  <c r="H494" s="1"/>
  <c r="G495"/>
  <c r="H495" s="1"/>
  <c r="V465"/>
  <c r="W465" s="1"/>
  <c r="V466"/>
  <c r="W466" s="1"/>
  <c r="V467"/>
  <c r="W467" s="1"/>
  <c r="V468"/>
  <c r="W468" s="1"/>
  <c r="V469"/>
  <c r="W469" s="1"/>
  <c r="V470"/>
  <c r="W470" s="1"/>
  <c r="V471"/>
  <c r="W471" s="1"/>
  <c r="V472"/>
  <c r="W472" s="1"/>
  <c r="V473"/>
  <c r="W473" s="1"/>
  <c r="V474"/>
  <c r="W474" s="1"/>
  <c r="Q465"/>
  <c r="R465" s="1"/>
  <c r="Q466"/>
  <c r="R466" s="1"/>
  <c r="Q467"/>
  <c r="R467" s="1"/>
  <c r="Q468"/>
  <c r="R468" s="1"/>
  <c r="Q469"/>
  <c r="R469" s="1"/>
  <c r="Q470"/>
  <c r="R470" s="1"/>
  <c r="Q471"/>
  <c r="R471" s="1"/>
  <c r="Q472"/>
  <c r="R472" s="1"/>
  <c r="Q473"/>
  <c r="R473" s="1"/>
  <c r="Q474"/>
  <c r="R474" s="1"/>
  <c r="L465"/>
  <c r="M465" s="1"/>
  <c r="L466"/>
  <c r="M466" s="1"/>
  <c r="L467"/>
  <c r="M467" s="1"/>
  <c r="L468"/>
  <c r="M468" s="1"/>
  <c r="L469"/>
  <c r="M469" s="1"/>
  <c r="L470"/>
  <c r="M470" s="1"/>
  <c r="L471"/>
  <c r="M471" s="1"/>
  <c r="L472"/>
  <c r="M472" s="1"/>
  <c r="L473"/>
  <c r="M473" s="1"/>
  <c r="L474"/>
  <c r="M474" s="1"/>
  <c r="G465"/>
  <c r="H465" s="1"/>
  <c r="G466"/>
  <c r="H466" s="1"/>
  <c r="G467"/>
  <c r="H467" s="1"/>
  <c r="G468"/>
  <c r="H468" s="1"/>
  <c r="G469"/>
  <c r="H469" s="1"/>
  <c r="G470"/>
  <c r="H470" s="1"/>
  <c r="G471"/>
  <c r="H471" s="1"/>
  <c r="G472"/>
  <c r="H472" s="1"/>
  <c r="G473"/>
  <c r="H473" s="1"/>
  <c r="G474"/>
  <c r="H474" s="1"/>
  <c r="Q430"/>
  <c r="V430"/>
  <c r="Q431"/>
  <c r="V431"/>
  <c r="Q432"/>
  <c r="V432"/>
  <c r="Q433"/>
  <c r="V433"/>
  <c r="Q434"/>
  <c r="V434"/>
  <c r="Q435"/>
  <c r="V435"/>
  <c r="Q436"/>
  <c r="V436"/>
  <c r="Q437"/>
  <c r="V437"/>
  <c r="Q438"/>
  <c r="V438"/>
  <c r="Q439"/>
  <c r="V439"/>
  <c r="Q440"/>
  <c r="V440"/>
  <c r="Q441"/>
  <c r="V441"/>
  <c r="Q442"/>
  <c r="V442"/>
  <c r="Q443"/>
  <c r="V443"/>
  <c r="Q444"/>
  <c r="V444"/>
  <c r="Q445"/>
  <c r="V445"/>
  <c r="Q446"/>
  <c r="V446"/>
  <c r="Q447"/>
  <c r="V447"/>
  <c r="Q448"/>
  <c r="V448"/>
  <c r="Q449"/>
  <c r="V449"/>
  <c r="Q450"/>
  <c r="V450"/>
  <c r="Q451"/>
  <c r="V451"/>
  <c r="Q452"/>
  <c r="V452"/>
  <c r="Q453"/>
  <c r="V453"/>
  <c r="Q454"/>
  <c r="V454"/>
  <c r="Q455"/>
  <c r="V455"/>
  <c r="Q456"/>
  <c r="V456"/>
  <c r="Q457"/>
  <c r="V457"/>
  <c r="Q458"/>
  <c r="V458"/>
  <c r="Q459"/>
  <c r="V459"/>
  <c r="Q460"/>
  <c r="V460"/>
  <c r="Q461"/>
  <c r="V461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V417"/>
  <c r="V418"/>
  <c r="V419"/>
  <c r="W419" s="1"/>
  <c r="V420"/>
  <c r="W420" s="1"/>
  <c r="V421"/>
  <c r="W421" s="1"/>
  <c r="V422"/>
  <c r="W422" s="1"/>
  <c r="V423"/>
  <c r="W423" s="1"/>
  <c r="V424"/>
  <c r="W424" s="1"/>
  <c r="V425"/>
  <c r="W425" s="1"/>
  <c r="V426"/>
  <c r="W426" s="1"/>
  <c r="V427"/>
  <c r="W427" s="1"/>
  <c r="Q417"/>
  <c r="Q418"/>
  <c r="Q419"/>
  <c r="R419" s="1"/>
  <c r="Q420"/>
  <c r="R420" s="1"/>
  <c r="Q421"/>
  <c r="R421" s="1"/>
  <c r="Q422"/>
  <c r="R422" s="1"/>
  <c r="Q423"/>
  <c r="R423" s="1"/>
  <c r="Q424"/>
  <c r="R424" s="1"/>
  <c r="Q425"/>
  <c r="R425" s="1"/>
  <c r="Q426"/>
  <c r="R426" s="1"/>
  <c r="Q427"/>
  <c r="R427" s="1"/>
  <c r="L417"/>
  <c r="L418"/>
  <c r="L419"/>
  <c r="M419" s="1"/>
  <c r="L420"/>
  <c r="M420" s="1"/>
  <c r="L421"/>
  <c r="M421" s="1"/>
  <c r="L422"/>
  <c r="M422" s="1"/>
  <c r="L423"/>
  <c r="M423" s="1"/>
  <c r="L424"/>
  <c r="M424" s="1"/>
  <c r="L425"/>
  <c r="M425" s="1"/>
  <c r="L426"/>
  <c r="M426" s="1"/>
  <c r="L427"/>
  <c r="M427" s="1"/>
  <c r="G417"/>
  <c r="G418"/>
  <c r="G419"/>
  <c r="H419" s="1"/>
  <c r="G420"/>
  <c r="H420" s="1"/>
  <c r="G421"/>
  <c r="H421" s="1"/>
  <c r="G422"/>
  <c r="H422" s="1"/>
  <c r="G423"/>
  <c r="H423" s="1"/>
  <c r="G424"/>
  <c r="H424" s="1"/>
  <c r="G425"/>
  <c r="H425" s="1"/>
  <c r="G426"/>
  <c r="H426" s="1"/>
  <c r="G427"/>
  <c r="H427" s="1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V387"/>
  <c r="V388"/>
  <c r="V389"/>
  <c r="V390"/>
  <c r="Q387"/>
  <c r="Q388"/>
  <c r="Q389"/>
  <c r="Q390"/>
  <c r="L387"/>
  <c r="L388"/>
  <c r="L389"/>
  <c r="L390"/>
  <c r="G387"/>
  <c r="G388"/>
  <c r="G389"/>
  <c r="G390"/>
  <c r="V382"/>
  <c r="V383"/>
  <c r="Q382"/>
  <c r="Q383"/>
  <c r="L382"/>
  <c r="L383"/>
  <c r="G382"/>
  <c r="G383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V191"/>
  <c r="V192"/>
  <c r="V193"/>
  <c r="V194"/>
  <c r="V195"/>
  <c r="V196"/>
  <c r="V197"/>
  <c r="V198"/>
  <c r="V199"/>
  <c r="Q191"/>
  <c r="Q192"/>
  <c r="Q193"/>
  <c r="Q194"/>
  <c r="Q195"/>
  <c r="Q196"/>
  <c r="Q197"/>
  <c r="Q198"/>
  <c r="Q199"/>
  <c r="L191"/>
  <c r="L192"/>
  <c r="L193"/>
  <c r="L194"/>
  <c r="L195"/>
  <c r="L196"/>
  <c r="L197"/>
  <c r="L198"/>
  <c r="L199"/>
  <c r="G191"/>
  <c r="G192"/>
  <c r="G193"/>
  <c r="G194"/>
  <c r="G195"/>
  <c r="G196"/>
  <c r="G197"/>
  <c r="G198"/>
  <c r="G199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V161"/>
  <c r="V160"/>
  <c r="V159"/>
  <c r="V158"/>
  <c r="V157"/>
  <c r="V156"/>
  <c r="V155"/>
  <c r="V154"/>
  <c r="V153"/>
  <c r="V152"/>
  <c r="V151"/>
  <c r="V150"/>
  <c r="V149"/>
  <c r="V148"/>
  <c r="V147"/>
  <c r="Q161"/>
  <c r="Q160"/>
  <c r="Q159"/>
  <c r="Q158"/>
  <c r="Q157"/>
  <c r="Q156"/>
  <c r="Q155"/>
  <c r="Q154"/>
  <c r="Q153"/>
  <c r="Q152"/>
  <c r="Q151"/>
  <c r="Q150"/>
  <c r="Q149"/>
  <c r="Q148"/>
  <c r="Q147"/>
  <c r="L161"/>
  <c r="L160"/>
  <c r="L159"/>
  <c r="L158"/>
  <c r="L157"/>
  <c r="L156"/>
  <c r="L155"/>
  <c r="L154"/>
  <c r="L153"/>
  <c r="L152"/>
  <c r="L151"/>
  <c r="L150"/>
  <c r="L149"/>
  <c r="L148"/>
  <c r="L147"/>
  <c r="G161"/>
  <c r="G160"/>
  <c r="G159"/>
  <c r="G158"/>
  <c r="G157"/>
  <c r="G156"/>
  <c r="G155"/>
  <c r="G154"/>
  <c r="G153"/>
  <c r="G152"/>
  <c r="G151"/>
  <c r="G150"/>
  <c r="G149"/>
  <c r="G148"/>
  <c r="G147"/>
  <c r="V143"/>
  <c r="V142"/>
  <c r="V141"/>
  <c r="V140"/>
  <c r="V139"/>
  <c r="V138"/>
  <c r="V137"/>
  <c r="V136"/>
  <c r="V135"/>
  <c r="V134"/>
  <c r="Q143"/>
  <c r="Q142"/>
  <c r="Q141"/>
  <c r="Q140"/>
  <c r="Q139"/>
  <c r="Q138"/>
  <c r="Q137"/>
  <c r="Q136"/>
  <c r="Q135"/>
  <c r="Q134"/>
  <c r="L143"/>
  <c r="L142"/>
  <c r="L141"/>
  <c r="L140"/>
  <c r="L139"/>
  <c r="L138"/>
  <c r="L137"/>
  <c r="L136"/>
  <c r="L135"/>
  <c r="L134"/>
  <c r="G143"/>
  <c r="G142"/>
  <c r="G141"/>
  <c r="G140"/>
  <c r="G139"/>
  <c r="G138"/>
  <c r="G137"/>
  <c r="G136"/>
  <c r="G135"/>
  <c r="G134"/>
  <c r="V130"/>
  <c r="V129"/>
  <c r="V128"/>
  <c r="V127"/>
  <c r="V126"/>
  <c r="V125"/>
  <c r="V124"/>
  <c r="V123"/>
  <c r="V122"/>
  <c r="V121"/>
  <c r="V120"/>
  <c r="V119"/>
  <c r="V118"/>
  <c r="V117"/>
  <c r="V116"/>
  <c r="V115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V47"/>
  <c r="V46"/>
  <c r="V45"/>
  <c r="V44"/>
  <c r="V43"/>
  <c r="V42"/>
  <c r="Q47"/>
  <c r="Q46"/>
  <c r="Q45"/>
  <c r="Q44"/>
  <c r="Q43"/>
  <c r="Q42"/>
  <c r="L47"/>
  <c r="L46"/>
  <c r="L45"/>
  <c r="L44"/>
  <c r="L43"/>
  <c r="L42"/>
  <c r="G47"/>
  <c r="G46"/>
  <c r="G45"/>
  <c r="G44"/>
  <c r="G43"/>
  <c r="G42"/>
  <c r="V865"/>
  <c r="W865" s="1"/>
  <c r="Q865"/>
  <c r="R865" s="1"/>
  <c r="L865"/>
  <c r="M865" s="1"/>
  <c r="G865"/>
  <c r="V863"/>
  <c r="W863" s="1"/>
  <c r="Q863"/>
  <c r="R863" s="1"/>
  <c r="L863"/>
  <c r="M863" s="1"/>
  <c r="G863"/>
  <c r="V861"/>
  <c r="W861" s="1"/>
  <c r="Q861"/>
  <c r="R861" s="1"/>
  <c r="L861"/>
  <c r="M861" s="1"/>
  <c r="G861"/>
  <c r="V803"/>
  <c r="W803" s="1"/>
  <c r="Q803"/>
  <c r="R803" s="1"/>
  <c r="L803"/>
  <c r="M803" s="1"/>
  <c r="G803"/>
  <c r="AA800"/>
  <c r="V800"/>
  <c r="Q800"/>
  <c r="L800"/>
  <c r="G800"/>
  <c r="AB567"/>
  <c r="W567"/>
  <c r="R567"/>
  <c r="V767"/>
  <c r="W767" s="1"/>
  <c r="Q767"/>
  <c r="R767" s="1"/>
  <c r="L767"/>
  <c r="M767" s="1"/>
  <c r="G767"/>
  <c r="V745"/>
  <c r="W745" s="1"/>
  <c r="Q745"/>
  <c r="R745" s="1"/>
  <c r="L745"/>
  <c r="M745" s="1"/>
  <c r="G745"/>
  <c r="V562"/>
  <c r="W562" s="1"/>
  <c r="Q562"/>
  <c r="R562" s="1"/>
  <c r="V561"/>
  <c r="W561" s="1"/>
  <c r="Q561"/>
  <c r="R561" s="1"/>
  <c r="V563"/>
  <c r="W563" s="1"/>
  <c r="Q563"/>
  <c r="R563" s="1"/>
  <c r="V560"/>
  <c r="W560" s="1"/>
  <c r="Q560"/>
  <c r="R560" s="1"/>
  <c r="J560"/>
  <c r="L560" s="1"/>
  <c r="M560" s="1"/>
  <c r="V559"/>
  <c r="W559" s="1"/>
  <c r="Q559"/>
  <c r="R559" s="1"/>
  <c r="L559"/>
  <c r="M559" s="1"/>
  <c r="G559"/>
  <c r="V548"/>
  <c r="W548" s="1"/>
  <c r="Q548"/>
  <c r="R548" s="1"/>
  <c r="L548"/>
  <c r="M548" s="1"/>
  <c r="G548"/>
  <c r="V534"/>
  <c r="W534" s="1"/>
  <c r="Q534"/>
  <c r="R534" s="1"/>
  <c r="L534"/>
  <c r="M534" s="1"/>
  <c r="G534"/>
  <c r="V531"/>
  <c r="W531" s="1"/>
  <c r="Q531"/>
  <c r="R531" s="1"/>
  <c r="L531"/>
  <c r="M531" s="1"/>
  <c r="V530"/>
  <c r="W530" s="1"/>
  <c r="Q530"/>
  <c r="R530" s="1"/>
  <c r="L530"/>
  <c r="M530" s="1"/>
  <c r="V529"/>
  <c r="W529" s="1"/>
  <c r="Q529"/>
  <c r="R529" s="1"/>
  <c r="L529"/>
  <c r="M529" s="1"/>
  <c r="V528"/>
  <c r="W528" s="1"/>
  <c r="Q528"/>
  <c r="R528" s="1"/>
  <c r="L528"/>
  <c r="M528" s="1"/>
  <c r="V527"/>
  <c r="W527" s="1"/>
  <c r="Q527"/>
  <c r="R527" s="1"/>
  <c r="L527"/>
  <c r="M527" s="1"/>
  <c r="G527"/>
  <c r="V524"/>
  <c r="W524" s="1"/>
  <c r="Q524"/>
  <c r="R524" s="1"/>
  <c r="L524"/>
  <c r="M524" s="1"/>
  <c r="V523"/>
  <c r="W523" s="1"/>
  <c r="Q523"/>
  <c r="R523" s="1"/>
  <c r="L523"/>
  <c r="M523" s="1"/>
  <c r="V522"/>
  <c r="W522" s="1"/>
  <c r="Q522"/>
  <c r="R522" s="1"/>
  <c r="L522"/>
  <c r="M522" s="1"/>
  <c r="V521"/>
  <c r="W521" s="1"/>
  <c r="Q521"/>
  <c r="R521" s="1"/>
  <c r="L521"/>
  <c r="M521" s="1"/>
  <c r="V520"/>
  <c r="W520" s="1"/>
  <c r="Q520"/>
  <c r="R520" s="1"/>
  <c r="L520"/>
  <c r="M520" s="1"/>
  <c r="V519"/>
  <c r="W519" s="1"/>
  <c r="Q519"/>
  <c r="R519" s="1"/>
  <c r="L519"/>
  <c r="M519" s="1"/>
  <c r="V518"/>
  <c r="W518" s="1"/>
  <c r="Q518"/>
  <c r="R518" s="1"/>
  <c r="L518"/>
  <c r="M518" s="1"/>
  <c r="V517"/>
  <c r="W517" s="1"/>
  <c r="Q517"/>
  <c r="R517" s="1"/>
  <c r="L517"/>
  <c r="M517" s="1"/>
  <c r="G517"/>
  <c r="V514"/>
  <c r="W514" s="1"/>
  <c r="Q514"/>
  <c r="R514" s="1"/>
  <c r="V513"/>
  <c r="W513" s="1"/>
  <c r="Q513"/>
  <c r="R513" s="1"/>
  <c r="V512"/>
  <c r="W512" s="1"/>
  <c r="Q512"/>
  <c r="R512" s="1"/>
  <c r="V511"/>
  <c r="W511" s="1"/>
  <c r="Q511"/>
  <c r="R511" s="1"/>
  <c r="V510"/>
  <c r="W510" s="1"/>
  <c r="Q510"/>
  <c r="R510" s="1"/>
  <c r="L510"/>
  <c r="M510" s="1"/>
  <c r="G510"/>
  <c r="V507"/>
  <c r="W507" s="1"/>
  <c r="Q507"/>
  <c r="R507" s="1"/>
  <c r="L507"/>
  <c r="M507" s="1"/>
  <c r="G507"/>
  <c r="V844"/>
  <c r="W844" s="1"/>
  <c r="Q844"/>
  <c r="R844" s="1"/>
  <c r="V843"/>
  <c r="W843" s="1"/>
  <c r="Q843"/>
  <c r="R843" s="1"/>
  <c r="V842"/>
  <c r="W842" s="1"/>
  <c r="Q842"/>
  <c r="R842" s="1"/>
  <c r="V841"/>
  <c r="W841" s="1"/>
  <c r="Q841"/>
  <c r="R841" s="1"/>
  <c r="V840"/>
  <c r="W840" s="1"/>
  <c r="Q840"/>
  <c r="R840" s="1"/>
  <c r="V839"/>
  <c r="W839" s="1"/>
  <c r="Q839"/>
  <c r="R839" s="1"/>
  <c r="V838"/>
  <c r="W838" s="1"/>
  <c r="Q838"/>
  <c r="R838" s="1"/>
  <c r="V837"/>
  <c r="W837" s="1"/>
  <c r="Q837"/>
  <c r="R837" s="1"/>
  <c r="V836"/>
  <c r="W836" s="1"/>
  <c r="Q836"/>
  <c r="R836" s="1"/>
  <c r="V835"/>
  <c r="W835" s="1"/>
  <c r="Q835"/>
  <c r="R835" s="1"/>
  <c r="V834"/>
  <c r="W834" s="1"/>
  <c r="Q834"/>
  <c r="R834" s="1"/>
  <c r="V833"/>
  <c r="W833" s="1"/>
  <c r="Q833"/>
  <c r="R833" s="1"/>
  <c r="V832"/>
  <c r="W832" s="1"/>
  <c r="Q832"/>
  <c r="R832" s="1"/>
  <c r="V831"/>
  <c r="W831" s="1"/>
  <c r="Q831"/>
  <c r="R831" s="1"/>
  <c r="V830"/>
  <c r="W830" s="1"/>
  <c r="Q830"/>
  <c r="R830" s="1"/>
  <c r="V829"/>
  <c r="W829" s="1"/>
  <c r="Q829"/>
  <c r="R829" s="1"/>
  <c r="V828"/>
  <c r="W828" s="1"/>
  <c r="Q828"/>
  <c r="R828" s="1"/>
  <c r="L828"/>
  <c r="M828" s="1"/>
  <c r="G828"/>
  <c r="H828" s="1"/>
  <c r="V789"/>
  <c r="W789" s="1"/>
  <c r="Q789"/>
  <c r="R789" s="1"/>
  <c r="L789"/>
  <c r="M789" s="1"/>
  <c r="G789"/>
  <c r="V847"/>
  <c r="W847" s="1"/>
  <c r="Q847"/>
  <c r="R847" s="1"/>
  <c r="L847"/>
  <c r="M847" s="1"/>
  <c r="G847"/>
  <c r="H920" l="1"/>
  <c r="X928"/>
  <c r="AB928" s="1"/>
  <c r="X898"/>
  <c r="AB898" s="1"/>
  <c r="X686"/>
  <c r="AB686" s="1"/>
  <c r="X900"/>
  <c r="AB900" s="1"/>
  <c r="H900"/>
  <c r="H906"/>
  <c r="X926"/>
  <c r="AB926" s="1"/>
  <c r="X905"/>
  <c r="AB905" s="1"/>
  <c r="X897"/>
  <c r="AB897" s="1"/>
  <c r="X899"/>
  <c r="AB899" s="1"/>
  <c r="X901"/>
  <c r="AB901" s="1"/>
  <c r="H898"/>
  <c r="X923"/>
  <c r="AB923" s="1"/>
  <c r="X865"/>
  <c r="AB865" s="1"/>
  <c r="X861"/>
  <c r="AB861" s="1"/>
  <c r="X863"/>
  <c r="AB863" s="1"/>
  <c r="H686"/>
  <c r="X917"/>
  <c r="AB917" s="1"/>
  <c r="H917"/>
  <c r="X916"/>
  <c r="AB916" s="1"/>
  <c r="H916"/>
  <c r="X908"/>
  <c r="AB908" s="1"/>
  <c r="X910"/>
  <c r="AB910" s="1"/>
  <c r="X869"/>
  <c r="AB869" s="1"/>
  <c r="X870"/>
  <c r="AB870" s="1"/>
  <c r="X873"/>
  <c r="AB873" s="1"/>
  <c r="X874"/>
  <c r="AB874" s="1"/>
  <c r="X875"/>
  <c r="AB875" s="1"/>
  <c r="X876"/>
  <c r="AB876" s="1"/>
  <c r="X877"/>
  <c r="AB877" s="1"/>
  <c r="X878"/>
  <c r="AB878" s="1"/>
  <c r="X879"/>
  <c r="AB879" s="1"/>
  <c r="X880"/>
  <c r="AB880" s="1"/>
  <c r="X883"/>
  <c r="AB883" s="1"/>
  <c r="X884"/>
  <c r="AB884" s="1"/>
  <c r="X885"/>
  <c r="AB885" s="1"/>
  <c r="X886"/>
  <c r="AB886" s="1"/>
  <c r="X889"/>
  <c r="AB889" s="1"/>
  <c r="X892"/>
  <c r="AB892" s="1"/>
  <c r="X893"/>
  <c r="AB893" s="1"/>
  <c r="X894"/>
  <c r="AB894" s="1"/>
  <c r="X903"/>
  <c r="AB903" s="1"/>
  <c r="X911"/>
  <c r="AB911" s="1"/>
  <c r="X912"/>
  <c r="AB912" s="1"/>
  <c r="X914"/>
  <c r="AB914" s="1"/>
  <c r="X915"/>
  <c r="AB915" s="1"/>
  <c r="X927"/>
  <c r="AB927" s="1"/>
  <c r="H923"/>
  <c r="H926"/>
  <c r="H928"/>
  <c r="X902"/>
  <c r="AB902" s="1"/>
  <c r="X904"/>
  <c r="AB904" s="1"/>
  <c r="X907"/>
  <c r="AB907" s="1"/>
  <c r="X909"/>
  <c r="AB909" s="1"/>
  <c r="X665"/>
  <c r="AB665" s="1"/>
  <c r="X913"/>
  <c r="AB913" s="1"/>
  <c r="X918"/>
  <c r="AB918" s="1"/>
  <c r="H903"/>
  <c r="H908"/>
  <c r="H910"/>
  <c r="H914"/>
  <c r="H892"/>
  <c r="H894"/>
  <c r="H893"/>
  <c r="H889"/>
  <c r="H884"/>
  <c r="H886"/>
  <c r="H883"/>
  <c r="H885"/>
  <c r="H874"/>
  <c r="H876"/>
  <c r="H878"/>
  <c r="H880"/>
  <c r="H873"/>
  <c r="H875"/>
  <c r="H877"/>
  <c r="H879"/>
  <c r="H870"/>
  <c r="H869"/>
  <c r="H865"/>
  <c r="H863"/>
  <c r="H861"/>
  <c r="X610"/>
  <c r="AB610" s="1"/>
  <c r="X718"/>
  <c r="AB718" s="1"/>
  <c r="X639"/>
  <c r="AB639" s="1"/>
  <c r="X647"/>
  <c r="AB647" s="1"/>
  <c r="X705"/>
  <c r="AB705" s="1"/>
  <c r="X709"/>
  <c r="AB709" s="1"/>
  <c r="X803"/>
  <c r="AB803" s="1"/>
  <c r="X804"/>
  <c r="AB804" s="1"/>
  <c r="X805"/>
  <c r="AB805" s="1"/>
  <c r="X806"/>
  <c r="AB806" s="1"/>
  <c r="X807"/>
  <c r="AB807" s="1"/>
  <c r="X808"/>
  <c r="AB808" s="1"/>
  <c r="X809"/>
  <c r="AB809" s="1"/>
  <c r="X810"/>
  <c r="AB810" s="1"/>
  <c r="X811"/>
  <c r="AB811" s="1"/>
  <c r="X812"/>
  <c r="AB812" s="1"/>
  <c r="X813"/>
  <c r="AB813" s="1"/>
  <c r="X814"/>
  <c r="AB814" s="1"/>
  <c r="X815"/>
  <c r="AB815" s="1"/>
  <c r="X816"/>
  <c r="AB816" s="1"/>
  <c r="X817"/>
  <c r="AB817" s="1"/>
  <c r="X818"/>
  <c r="AB818" s="1"/>
  <c r="X819"/>
  <c r="AB819" s="1"/>
  <c r="X820"/>
  <c r="AB820" s="1"/>
  <c r="X821"/>
  <c r="AB821" s="1"/>
  <c r="X822"/>
  <c r="AB822" s="1"/>
  <c r="X823"/>
  <c r="AB823" s="1"/>
  <c r="X824"/>
  <c r="AB824" s="1"/>
  <c r="X825"/>
  <c r="AB825" s="1"/>
  <c r="X651"/>
  <c r="AB651" s="1"/>
  <c r="X694"/>
  <c r="AB694" s="1"/>
  <c r="X701"/>
  <c r="AB701" s="1"/>
  <c r="X583"/>
  <c r="AB583" s="1"/>
  <c r="X585"/>
  <c r="AB585" s="1"/>
  <c r="X587"/>
  <c r="AB587" s="1"/>
  <c r="X589"/>
  <c r="AB589" s="1"/>
  <c r="X591"/>
  <c r="AB591" s="1"/>
  <c r="X593"/>
  <c r="AB593" s="1"/>
  <c r="X595"/>
  <c r="AB595" s="1"/>
  <c r="X597"/>
  <c r="AB597" s="1"/>
  <c r="X599"/>
  <c r="AB599" s="1"/>
  <c r="X601"/>
  <c r="AB601" s="1"/>
  <c r="X607"/>
  <c r="AB607" s="1"/>
  <c r="X623"/>
  <c r="AB623" s="1"/>
  <c r="X633"/>
  <c r="AB633" s="1"/>
  <c r="X674"/>
  <c r="AB674" s="1"/>
  <c r="X675"/>
  <c r="AB675" s="1"/>
  <c r="X676"/>
  <c r="AB676" s="1"/>
  <c r="X677"/>
  <c r="AB677" s="1"/>
  <c r="X685"/>
  <c r="AB685" s="1"/>
  <c r="X713"/>
  <c r="AB713" s="1"/>
  <c r="X612"/>
  <c r="AB612" s="1"/>
  <c r="X614"/>
  <c r="AB614" s="1"/>
  <c r="X697"/>
  <c r="AB697" s="1"/>
  <c r="X716"/>
  <c r="AB716" s="1"/>
  <c r="X779"/>
  <c r="AB779" s="1"/>
  <c r="X574"/>
  <c r="AB574" s="1"/>
  <c r="X687"/>
  <c r="AB687" s="1"/>
  <c r="X688"/>
  <c r="AB688" s="1"/>
  <c r="X568"/>
  <c r="AB568" s="1"/>
  <c r="X569"/>
  <c r="AB569" s="1"/>
  <c r="X570"/>
  <c r="AB570" s="1"/>
  <c r="X578"/>
  <c r="AB578" s="1"/>
  <c r="X579"/>
  <c r="AB579" s="1"/>
  <c r="X581"/>
  <c r="AB581" s="1"/>
  <c r="X616"/>
  <c r="AB616" s="1"/>
  <c r="X621"/>
  <c r="AB621" s="1"/>
  <c r="X635"/>
  <c r="AB635" s="1"/>
  <c r="X645"/>
  <c r="AB645" s="1"/>
  <c r="X649"/>
  <c r="AB649" s="1"/>
  <c r="X653"/>
  <c r="AB653" s="1"/>
  <c r="X654"/>
  <c r="AB654" s="1"/>
  <c r="X655"/>
  <c r="AB655" s="1"/>
  <c r="X656"/>
  <c r="AB656" s="1"/>
  <c r="X657"/>
  <c r="AB657" s="1"/>
  <c r="X658"/>
  <c r="AB658" s="1"/>
  <c r="X659"/>
  <c r="AB659" s="1"/>
  <c r="X660"/>
  <c r="AB660" s="1"/>
  <c r="X661"/>
  <c r="AB661" s="1"/>
  <c r="X662"/>
  <c r="AB662" s="1"/>
  <c r="X663"/>
  <c r="AB663" s="1"/>
  <c r="X664"/>
  <c r="AB664" s="1"/>
  <c r="X667"/>
  <c r="AB667" s="1"/>
  <c r="X668"/>
  <c r="AB668" s="1"/>
  <c r="X669"/>
  <c r="AB669" s="1"/>
  <c r="X670"/>
  <c r="AB670" s="1"/>
  <c r="X691"/>
  <c r="AB691" s="1"/>
  <c r="X698"/>
  <c r="AB698" s="1"/>
  <c r="X702"/>
  <c r="AB702" s="1"/>
  <c r="X706"/>
  <c r="AB706" s="1"/>
  <c r="X710"/>
  <c r="AB710" s="1"/>
  <c r="X714"/>
  <c r="AB714" s="1"/>
  <c r="X800"/>
  <c r="X577"/>
  <c r="AB577" s="1"/>
  <c r="X631"/>
  <c r="AB631" s="1"/>
  <c r="X637"/>
  <c r="AB637" s="1"/>
  <c r="X643"/>
  <c r="AB643" s="1"/>
  <c r="X700"/>
  <c r="AB700" s="1"/>
  <c r="X704"/>
  <c r="AB704" s="1"/>
  <c r="X708"/>
  <c r="AB708" s="1"/>
  <c r="X712"/>
  <c r="AB712" s="1"/>
  <c r="X572"/>
  <c r="AB572" s="1"/>
  <c r="X641"/>
  <c r="AB641" s="1"/>
  <c r="X692"/>
  <c r="AB692" s="1"/>
  <c r="X696"/>
  <c r="AB696" s="1"/>
  <c r="X699"/>
  <c r="AB699" s="1"/>
  <c r="X703"/>
  <c r="AB703" s="1"/>
  <c r="X707"/>
  <c r="AB707" s="1"/>
  <c r="X711"/>
  <c r="AB711" s="1"/>
  <c r="X715"/>
  <c r="AB715" s="1"/>
  <c r="H803"/>
  <c r="R800"/>
  <c r="X576"/>
  <c r="AB576" s="1"/>
  <c r="X580"/>
  <c r="AB580" s="1"/>
  <c r="X672"/>
  <c r="AB672" s="1"/>
  <c r="X689"/>
  <c r="AB689" s="1"/>
  <c r="X693"/>
  <c r="AB693" s="1"/>
  <c r="X695"/>
  <c r="AB695" s="1"/>
  <c r="X717"/>
  <c r="AB717" s="1"/>
  <c r="X605"/>
  <c r="AB605" s="1"/>
  <c r="X625"/>
  <c r="AB625" s="1"/>
  <c r="X627"/>
  <c r="AB627" s="1"/>
  <c r="X678"/>
  <c r="AB678" s="1"/>
  <c r="X679"/>
  <c r="AB679" s="1"/>
  <c r="X680"/>
  <c r="AB680" s="1"/>
  <c r="X681"/>
  <c r="AB681" s="1"/>
  <c r="X682"/>
  <c r="AB682" s="1"/>
  <c r="X683"/>
  <c r="AB683" s="1"/>
  <c r="X684"/>
  <c r="AB684" s="1"/>
  <c r="X571"/>
  <c r="AB571" s="1"/>
  <c r="X573"/>
  <c r="AB573" s="1"/>
  <c r="X603"/>
  <c r="AB603" s="1"/>
  <c r="X609"/>
  <c r="AB609" s="1"/>
  <c r="X628"/>
  <c r="AB628" s="1"/>
  <c r="X629"/>
  <c r="AB629" s="1"/>
  <c r="X630"/>
  <c r="AB630" s="1"/>
  <c r="X632"/>
  <c r="AB632" s="1"/>
  <c r="X634"/>
  <c r="AB634" s="1"/>
  <c r="X636"/>
  <c r="AB636" s="1"/>
  <c r="X638"/>
  <c r="AB638" s="1"/>
  <c r="X640"/>
  <c r="AB640" s="1"/>
  <c r="X642"/>
  <c r="AB642" s="1"/>
  <c r="X644"/>
  <c r="AB644" s="1"/>
  <c r="X646"/>
  <c r="AB646" s="1"/>
  <c r="X648"/>
  <c r="AB648" s="1"/>
  <c r="X650"/>
  <c r="AB650" s="1"/>
  <c r="X690"/>
  <c r="AB690" s="1"/>
  <c r="X626"/>
  <c r="AB626" s="1"/>
  <c r="X720"/>
  <c r="AB720" s="1"/>
  <c r="X721"/>
  <c r="AB721" s="1"/>
  <c r="X722"/>
  <c r="AB722" s="1"/>
  <c r="X723"/>
  <c r="AB723" s="1"/>
  <c r="X724"/>
  <c r="AB724" s="1"/>
  <c r="X725"/>
  <c r="AB725" s="1"/>
  <c r="X726"/>
  <c r="AB726" s="1"/>
  <c r="X727"/>
  <c r="AB727" s="1"/>
  <c r="X728"/>
  <c r="AB728" s="1"/>
  <c r="X729"/>
  <c r="AB729" s="1"/>
  <c r="X730"/>
  <c r="AB730" s="1"/>
  <c r="X731"/>
  <c r="AB731" s="1"/>
  <c r="X732"/>
  <c r="AB732" s="1"/>
  <c r="X733"/>
  <c r="AB733" s="1"/>
  <c r="X734"/>
  <c r="AB734" s="1"/>
  <c r="X735"/>
  <c r="AB735" s="1"/>
  <c r="X736"/>
  <c r="AB736" s="1"/>
  <c r="X737"/>
  <c r="AB737" s="1"/>
  <c r="X738"/>
  <c r="AB738" s="1"/>
  <c r="X739"/>
  <c r="AB739" s="1"/>
  <c r="X740"/>
  <c r="AB740" s="1"/>
  <c r="X741"/>
  <c r="AB741" s="1"/>
  <c r="X742"/>
  <c r="AB742" s="1"/>
  <c r="X575"/>
  <c r="AB575" s="1"/>
  <c r="X582"/>
  <c r="AB582" s="1"/>
  <c r="X584"/>
  <c r="AB584" s="1"/>
  <c r="X586"/>
  <c r="AB586" s="1"/>
  <c r="X588"/>
  <c r="AB588" s="1"/>
  <c r="X590"/>
  <c r="AB590" s="1"/>
  <c r="X592"/>
  <c r="AB592" s="1"/>
  <c r="X594"/>
  <c r="AB594" s="1"/>
  <c r="X596"/>
  <c r="AB596" s="1"/>
  <c r="X598"/>
  <c r="AB598" s="1"/>
  <c r="X600"/>
  <c r="AB600" s="1"/>
  <c r="X602"/>
  <c r="AB602" s="1"/>
  <c r="X604"/>
  <c r="AB604" s="1"/>
  <c r="X606"/>
  <c r="AB606" s="1"/>
  <c r="X608"/>
  <c r="AB608" s="1"/>
  <c r="X611"/>
  <c r="AB611" s="1"/>
  <c r="X613"/>
  <c r="AB613" s="1"/>
  <c r="X615"/>
  <c r="AB615" s="1"/>
  <c r="X617"/>
  <c r="AB617" s="1"/>
  <c r="X620"/>
  <c r="AB620" s="1"/>
  <c r="X622"/>
  <c r="AB622" s="1"/>
  <c r="X624"/>
  <c r="AB624" s="1"/>
  <c r="X671"/>
  <c r="AB671" s="1"/>
  <c r="X773"/>
  <c r="AB773" s="1"/>
  <c r="X745"/>
  <c r="AB745" s="1"/>
  <c r="X746"/>
  <c r="AB746" s="1"/>
  <c r="X747"/>
  <c r="AB747" s="1"/>
  <c r="X748"/>
  <c r="AB748" s="1"/>
  <c r="X749"/>
  <c r="AB749" s="1"/>
  <c r="X750"/>
  <c r="AB750" s="1"/>
  <c r="X751"/>
  <c r="AB751" s="1"/>
  <c r="X752"/>
  <c r="AB752" s="1"/>
  <c r="X753"/>
  <c r="AB753" s="1"/>
  <c r="X754"/>
  <c r="AB754" s="1"/>
  <c r="X755"/>
  <c r="AB755" s="1"/>
  <c r="X756"/>
  <c r="AB756" s="1"/>
  <c r="X757"/>
  <c r="AB757" s="1"/>
  <c r="X758"/>
  <c r="AB758" s="1"/>
  <c r="X759"/>
  <c r="AB759" s="1"/>
  <c r="X760"/>
  <c r="AB760" s="1"/>
  <c r="X761"/>
  <c r="AB761" s="1"/>
  <c r="X762"/>
  <c r="AB762" s="1"/>
  <c r="X763"/>
  <c r="AB763" s="1"/>
  <c r="X764"/>
  <c r="AB764" s="1"/>
  <c r="X775"/>
  <c r="AB775" s="1"/>
  <c r="X786"/>
  <c r="AB786" s="1"/>
  <c r="X767"/>
  <c r="AB767" s="1"/>
  <c r="H767"/>
  <c r="H745"/>
  <c r="X548"/>
  <c r="AB548" s="1"/>
  <c r="X559"/>
  <c r="AB559" s="1"/>
  <c r="H548"/>
  <c r="H559"/>
  <c r="X554"/>
  <c r="AB554" s="1"/>
  <c r="X555"/>
  <c r="AB555" s="1"/>
  <c r="X556"/>
  <c r="AB556" s="1"/>
  <c r="X563"/>
  <c r="AB563" s="1"/>
  <c r="X561"/>
  <c r="AB561" s="1"/>
  <c r="X562"/>
  <c r="AB562" s="1"/>
  <c r="X560"/>
  <c r="AB560" s="1"/>
  <c r="X489"/>
  <c r="AB489" s="1"/>
  <c r="X847"/>
  <c r="AB847" s="1"/>
  <c r="X848"/>
  <c r="AB848" s="1"/>
  <c r="X849"/>
  <c r="AB849" s="1"/>
  <c r="X850"/>
  <c r="AB850" s="1"/>
  <c r="X851"/>
  <c r="AB851" s="1"/>
  <c r="X852"/>
  <c r="AB852" s="1"/>
  <c r="X466"/>
  <c r="AB466" s="1"/>
  <c r="X424"/>
  <c r="AB424" s="1"/>
  <c r="X853"/>
  <c r="AB853" s="1"/>
  <c r="X854"/>
  <c r="AB854" s="1"/>
  <c r="X855"/>
  <c r="AB855" s="1"/>
  <c r="X856"/>
  <c r="AB856" s="1"/>
  <c r="X857"/>
  <c r="AB857" s="1"/>
  <c r="X858"/>
  <c r="AB858" s="1"/>
  <c r="X859"/>
  <c r="AB859" s="1"/>
  <c r="X427"/>
  <c r="AB427" s="1"/>
  <c r="X474"/>
  <c r="AB474" s="1"/>
  <c r="X789"/>
  <c r="AB789" s="1"/>
  <c r="X797"/>
  <c r="AB797" s="1"/>
  <c r="X534"/>
  <c r="AB534" s="1"/>
  <c r="X535"/>
  <c r="AB535" s="1"/>
  <c r="X536"/>
  <c r="AB536" s="1"/>
  <c r="X537"/>
  <c r="AB537" s="1"/>
  <c r="X538"/>
  <c r="AB538" s="1"/>
  <c r="X539"/>
  <c r="AB539" s="1"/>
  <c r="H534"/>
  <c r="X795"/>
  <c r="AB795" s="1"/>
  <c r="X422"/>
  <c r="AB422" s="1"/>
  <c r="X791"/>
  <c r="AB791" s="1"/>
  <c r="X510"/>
  <c r="AB510" s="1"/>
  <c r="X511"/>
  <c r="AB511" s="1"/>
  <c r="X512"/>
  <c r="AB512" s="1"/>
  <c r="X513"/>
  <c r="AB513" s="1"/>
  <c r="X514"/>
  <c r="AB514" s="1"/>
  <c r="X517"/>
  <c r="AB517" s="1"/>
  <c r="X518"/>
  <c r="AB518" s="1"/>
  <c r="X519"/>
  <c r="AB519" s="1"/>
  <c r="X520"/>
  <c r="AB520" s="1"/>
  <c r="X521"/>
  <c r="AB521" s="1"/>
  <c r="X522"/>
  <c r="AB522" s="1"/>
  <c r="X523"/>
  <c r="AB523" s="1"/>
  <c r="X524"/>
  <c r="AB524" s="1"/>
  <c r="X527"/>
  <c r="AB527" s="1"/>
  <c r="X528"/>
  <c r="AB528" s="1"/>
  <c r="X529"/>
  <c r="AB529" s="1"/>
  <c r="X530"/>
  <c r="AB530" s="1"/>
  <c r="X531"/>
  <c r="AB531" s="1"/>
  <c r="H527"/>
  <c r="H517"/>
  <c r="H510"/>
  <c r="X793"/>
  <c r="AB793" s="1"/>
  <c r="X829"/>
  <c r="AB829" s="1"/>
  <c r="X830"/>
  <c r="AB830" s="1"/>
  <c r="X831"/>
  <c r="AB831" s="1"/>
  <c r="X832"/>
  <c r="AB832" s="1"/>
  <c r="X833"/>
  <c r="AB833" s="1"/>
  <c r="X835"/>
  <c r="AB835" s="1"/>
  <c r="X836"/>
  <c r="AB836" s="1"/>
  <c r="X837"/>
  <c r="AB837" s="1"/>
  <c r="X838"/>
  <c r="AB838" s="1"/>
  <c r="X839"/>
  <c r="AB839" s="1"/>
  <c r="X790"/>
  <c r="AB790" s="1"/>
  <c r="X792"/>
  <c r="AB792" s="1"/>
  <c r="X794"/>
  <c r="AB794" s="1"/>
  <c r="X796"/>
  <c r="AB796" s="1"/>
  <c r="X798"/>
  <c r="AB798" s="1"/>
  <c r="X507"/>
  <c r="AB507" s="1"/>
  <c r="X426"/>
  <c r="AB426" s="1"/>
  <c r="H789"/>
  <c r="X840"/>
  <c r="AB840" s="1"/>
  <c r="X841"/>
  <c r="AB841" s="1"/>
  <c r="X842"/>
  <c r="AB842" s="1"/>
  <c r="X843"/>
  <c r="AB843" s="1"/>
  <c r="X844"/>
  <c r="AB844" s="1"/>
  <c r="X421"/>
  <c r="AB421" s="1"/>
  <c r="X423"/>
  <c r="AB423" s="1"/>
  <c r="H507"/>
  <c r="X425"/>
  <c r="AB425" s="1"/>
  <c r="X828"/>
  <c r="AB828" s="1"/>
  <c r="X834"/>
  <c r="AB834" s="1"/>
  <c r="H847"/>
  <c r="W800" l="1"/>
  <c r="M800"/>
  <c r="AB800"/>
  <c r="H800"/>
  <c r="V504" l="1"/>
  <c r="W504" s="1"/>
  <c r="Q504"/>
  <c r="R504" s="1"/>
  <c r="L504"/>
  <c r="M504" s="1"/>
  <c r="V503"/>
  <c r="W503" s="1"/>
  <c r="Q503"/>
  <c r="R503" s="1"/>
  <c r="L503"/>
  <c r="M503" s="1"/>
  <c r="G503"/>
  <c r="H503" s="1"/>
  <c r="X503" l="1"/>
  <c r="X504"/>
  <c r="V477"/>
  <c r="W477" s="1"/>
  <c r="Q477"/>
  <c r="R477" s="1"/>
  <c r="L477"/>
  <c r="M477" s="1"/>
  <c r="G477"/>
  <c r="V464"/>
  <c r="W464" s="1"/>
  <c r="Q464"/>
  <c r="R464" s="1"/>
  <c r="L464"/>
  <c r="M464" s="1"/>
  <c r="G464"/>
  <c r="H464" s="1"/>
  <c r="Q146"/>
  <c r="L146"/>
  <c r="G146"/>
  <c r="Q133"/>
  <c r="L133"/>
  <c r="G133"/>
  <c r="S38" i="12"/>
  <c r="R38" s="1"/>
  <c r="R39"/>
  <c r="X477" i="16" l="1"/>
  <c r="X478"/>
  <c r="AB478" s="1"/>
  <c r="X480"/>
  <c r="AB480" s="1"/>
  <c r="X481"/>
  <c r="AB481" s="1"/>
  <c r="X482"/>
  <c r="AB482" s="1"/>
  <c r="X487"/>
  <c r="AB487" s="1"/>
  <c r="X488"/>
  <c r="AB488" s="1"/>
  <c r="X490"/>
  <c r="AB490" s="1"/>
  <c r="X494"/>
  <c r="AB494" s="1"/>
  <c r="X491"/>
  <c r="AB491" s="1"/>
  <c r="X468"/>
  <c r="AB468" s="1"/>
  <c r="X472"/>
  <c r="AB472" s="1"/>
  <c r="X467"/>
  <c r="AB467" s="1"/>
  <c r="X471"/>
  <c r="AB471" s="1"/>
  <c r="X485"/>
  <c r="AB485" s="1"/>
  <c r="X486"/>
  <c r="AB486" s="1"/>
  <c r="X484"/>
  <c r="AB484" s="1"/>
  <c r="X549"/>
  <c r="AB549" s="1"/>
  <c r="X550"/>
  <c r="AB550" s="1"/>
  <c r="X552"/>
  <c r="AB552" s="1"/>
  <c r="X553"/>
  <c r="AB553" s="1"/>
  <c r="X551"/>
  <c r="AB551" s="1"/>
  <c r="X464"/>
  <c r="X469"/>
  <c r="AB469" s="1"/>
  <c r="X473"/>
  <c r="AB473" s="1"/>
  <c r="X492"/>
  <c r="AB492" s="1"/>
  <c r="X493"/>
  <c r="AB493" s="1"/>
  <c r="X495"/>
  <c r="AB495" s="1"/>
  <c r="X479"/>
  <c r="AB479" s="1"/>
  <c r="X483"/>
  <c r="AB483" s="1"/>
  <c r="H477"/>
  <c r="X465"/>
  <c r="AB465" s="1"/>
  <c r="X470"/>
  <c r="AB470" s="1"/>
  <c r="X420"/>
  <c r="AB420" s="1"/>
  <c r="X419"/>
  <c r="AB419" s="1"/>
  <c r="V50"/>
  <c r="L50"/>
  <c r="G50"/>
  <c r="V41"/>
  <c r="Q41"/>
  <c r="L41"/>
  <c r="G41"/>
  <c r="R43" i="12"/>
  <c r="R42"/>
  <c r="R41"/>
  <c r="R40"/>
  <c r="S35"/>
  <c r="R35" s="1"/>
  <c r="S34"/>
  <c r="R34" s="1"/>
  <c r="R30"/>
  <c r="R27"/>
  <c r="S26"/>
  <c r="R26" s="1"/>
  <c r="R25"/>
  <c r="T65"/>
  <c r="R28"/>
  <c r="R29"/>
  <c r="R59"/>
  <c r="V545" i="16"/>
  <c r="W545" s="1"/>
  <c r="Q545"/>
  <c r="R545" s="1"/>
  <c r="L545"/>
  <c r="M545" s="1"/>
  <c r="G545"/>
  <c r="V544"/>
  <c r="W544" s="1"/>
  <c r="Q544"/>
  <c r="R544" s="1"/>
  <c r="L544"/>
  <c r="M544" s="1"/>
  <c r="G544"/>
  <c r="V543"/>
  <c r="W543" s="1"/>
  <c r="Q543"/>
  <c r="R543" s="1"/>
  <c r="L543"/>
  <c r="M543" s="1"/>
  <c r="G543"/>
  <c r="V499"/>
  <c r="W499" s="1"/>
  <c r="Q499"/>
  <c r="R499" s="1"/>
  <c r="L499"/>
  <c r="M499" s="1"/>
  <c r="G499"/>
  <c r="H499" s="1"/>
  <c r="V498"/>
  <c r="W498" s="1"/>
  <c r="Q498"/>
  <c r="R498" s="1"/>
  <c r="L498"/>
  <c r="M498" s="1"/>
  <c r="G498"/>
  <c r="H498" s="1"/>
  <c r="V497"/>
  <c r="W497" s="1"/>
  <c r="V936" s="1"/>
  <c r="Q497"/>
  <c r="R497" s="1"/>
  <c r="Q936" s="1"/>
  <c r="L497"/>
  <c r="M497" s="1"/>
  <c r="L936" s="1"/>
  <c r="G497"/>
  <c r="H497" s="1"/>
  <c r="AA461"/>
  <c r="L461"/>
  <c r="AA460"/>
  <c r="L460"/>
  <c r="AA459"/>
  <c r="L459"/>
  <c r="AA458"/>
  <c r="L458"/>
  <c r="AA457"/>
  <c r="L457"/>
  <c r="AA456"/>
  <c r="L456"/>
  <c r="AA455"/>
  <c r="L455"/>
  <c r="AA454"/>
  <c r="L454"/>
  <c r="AA453"/>
  <c r="L453"/>
  <c r="AA452"/>
  <c r="L452"/>
  <c r="AA451"/>
  <c r="L451"/>
  <c r="AA450"/>
  <c r="L450"/>
  <c r="AA449"/>
  <c r="L449"/>
  <c r="AA448"/>
  <c r="L448"/>
  <c r="AA447"/>
  <c r="L447"/>
  <c r="AA446"/>
  <c r="L446"/>
  <c r="AA445"/>
  <c r="L445"/>
  <c r="AA444"/>
  <c r="L444"/>
  <c r="AA443"/>
  <c r="L443"/>
  <c r="AA442"/>
  <c r="L442"/>
  <c r="AA441"/>
  <c r="L441"/>
  <c r="AA440"/>
  <c r="L440"/>
  <c r="AA439"/>
  <c r="L439"/>
  <c r="AA438"/>
  <c r="L438"/>
  <c r="AA437"/>
  <c r="L437"/>
  <c r="AA436"/>
  <c r="L436"/>
  <c r="AA435"/>
  <c r="L435"/>
  <c r="AA434"/>
  <c r="L434"/>
  <c r="AA433"/>
  <c r="L433"/>
  <c r="AA432"/>
  <c r="L432"/>
  <c r="AA431"/>
  <c r="L431"/>
  <c r="AA430"/>
  <c r="L430"/>
  <c r="AA429"/>
  <c r="V429"/>
  <c r="Q429"/>
  <c r="L429"/>
  <c r="G429"/>
  <c r="H429" s="1"/>
  <c r="AA418"/>
  <c r="AA417"/>
  <c r="AA416"/>
  <c r="V416"/>
  <c r="Q416"/>
  <c r="L416"/>
  <c r="G416"/>
  <c r="AA413"/>
  <c r="AA412"/>
  <c r="AA411"/>
  <c r="AA410"/>
  <c r="AA409"/>
  <c r="AA408"/>
  <c r="X408"/>
  <c r="AA407"/>
  <c r="X407"/>
  <c r="AA406"/>
  <c r="AA405"/>
  <c r="AA404"/>
  <c r="AA403"/>
  <c r="AA402"/>
  <c r="AA401"/>
  <c r="AA400"/>
  <c r="AA399"/>
  <c r="AA398"/>
  <c r="AA397"/>
  <c r="AA396"/>
  <c r="X396"/>
  <c r="AA395"/>
  <c r="AA394"/>
  <c r="AA393"/>
  <c r="V393"/>
  <c r="Q393"/>
  <c r="L393"/>
  <c r="G393"/>
  <c r="H393" s="1"/>
  <c r="AA390"/>
  <c r="AA389"/>
  <c r="AA388"/>
  <c r="AA387"/>
  <c r="AA386"/>
  <c r="V386"/>
  <c r="Q386"/>
  <c r="L386"/>
  <c r="G386"/>
  <c r="AA383"/>
  <c r="AA382"/>
  <c r="AA381"/>
  <c r="V381"/>
  <c r="Q381"/>
  <c r="L381"/>
  <c r="G381"/>
  <c r="H381" s="1"/>
  <c r="AA376"/>
  <c r="AA375"/>
  <c r="AA374"/>
  <c r="AA373"/>
  <c r="AA372"/>
  <c r="AA371"/>
  <c r="AA370"/>
  <c r="AA369"/>
  <c r="AA368"/>
  <c r="AA367"/>
  <c r="AA366"/>
  <c r="AA365"/>
  <c r="AA364"/>
  <c r="AA363"/>
  <c r="AA362"/>
  <c r="AA361"/>
  <c r="AA360"/>
  <c r="AA359"/>
  <c r="AA358"/>
  <c r="AA357"/>
  <c r="AA356"/>
  <c r="AA355"/>
  <c r="AA354"/>
  <c r="AA353"/>
  <c r="AA352"/>
  <c r="AA351"/>
  <c r="AA350"/>
  <c r="AA349"/>
  <c r="AA348"/>
  <c r="AA347"/>
  <c r="AA346"/>
  <c r="AA345"/>
  <c r="AA344"/>
  <c r="AA343"/>
  <c r="AA342"/>
  <c r="AA341"/>
  <c r="AA340"/>
  <c r="AA339"/>
  <c r="AA338"/>
  <c r="AA337"/>
  <c r="AA336"/>
  <c r="AA335"/>
  <c r="AA334"/>
  <c r="AA333"/>
  <c r="AA332"/>
  <c r="AA331"/>
  <c r="AA330"/>
  <c r="AA329"/>
  <c r="AA328"/>
  <c r="AA327"/>
  <c r="AA326"/>
  <c r="AA325"/>
  <c r="AA324"/>
  <c r="AA323"/>
  <c r="AA322"/>
  <c r="AA321"/>
  <c r="AA320"/>
  <c r="AA319"/>
  <c r="AA318"/>
  <c r="AA317"/>
  <c r="AA316"/>
  <c r="AA315"/>
  <c r="AA314"/>
  <c r="AA313"/>
  <c r="AA312"/>
  <c r="AA311"/>
  <c r="AA310"/>
  <c r="AA309"/>
  <c r="AA308"/>
  <c r="AA307"/>
  <c r="AA306"/>
  <c r="AA305"/>
  <c r="AA304"/>
  <c r="AA303"/>
  <c r="AA302"/>
  <c r="AA301"/>
  <c r="AA300"/>
  <c r="AA299"/>
  <c r="AA298"/>
  <c r="AA297"/>
  <c r="AA296"/>
  <c r="AA295"/>
  <c r="AA294"/>
  <c r="AA293"/>
  <c r="AA292"/>
  <c r="AA291"/>
  <c r="AA290"/>
  <c r="AA289"/>
  <c r="AA288"/>
  <c r="AA287"/>
  <c r="AA286"/>
  <c r="AA285"/>
  <c r="AA284"/>
  <c r="AA283"/>
  <c r="AA282"/>
  <c r="AA281"/>
  <c r="AA280"/>
  <c r="AA279"/>
  <c r="AA278"/>
  <c r="AA277"/>
  <c r="AA276"/>
  <c r="AA275"/>
  <c r="AA274"/>
  <c r="AA273"/>
  <c r="AA272"/>
  <c r="AA271"/>
  <c r="AA270"/>
  <c r="AA269"/>
  <c r="AA268"/>
  <c r="AA267"/>
  <c r="AA266"/>
  <c r="AA265"/>
  <c r="AA264"/>
  <c r="AA263"/>
  <c r="AA262"/>
  <c r="AA261"/>
  <c r="AA260"/>
  <c r="AA259"/>
  <c r="AA258"/>
  <c r="AA257"/>
  <c r="AA256"/>
  <c r="AA255"/>
  <c r="AA254"/>
  <c r="AA253"/>
  <c r="AA252"/>
  <c r="AA251"/>
  <c r="AA250"/>
  <c r="AA249"/>
  <c r="AA248"/>
  <c r="AA247"/>
  <c r="AA246"/>
  <c r="AA245"/>
  <c r="AA244"/>
  <c r="AA243"/>
  <c r="AA242"/>
  <c r="AA241"/>
  <c r="AA240"/>
  <c r="AA239"/>
  <c r="AA238"/>
  <c r="AA237"/>
  <c r="AA236"/>
  <c r="AA235"/>
  <c r="AA234"/>
  <c r="AA233"/>
  <c r="X233"/>
  <c r="AA232"/>
  <c r="X232"/>
  <c r="AA231"/>
  <c r="AA230"/>
  <c r="AA229"/>
  <c r="AA228"/>
  <c r="AA227"/>
  <c r="AA226"/>
  <c r="AA225"/>
  <c r="AA224"/>
  <c r="AA223"/>
  <c r="AA222"/>
  <c r="AA221"/>
  <c r="AA220"/>
  <c r="AA219"/>
  <c r="AA218"/>
  <c r="AA217"/>
  <c r="AA216"/>
  <c r="AA215"/>
  <c r="AA214"/>
  <c r="AA213"/>
  <c r="AA212"/>
  <c r="AA211"/>
  <c r="AA210"/>
  <c r="AA209"/>
  <c r="AA208"/>
  <c r="AA207"/>
  <c r="AA206"/>
  <c r="AA205"/>
  <c r="V205"/>
  <c r="Q205"/>
  <c r="L205"/>
  <c r="G205"/>
  <c r="AA202"/>
  <c r="V202"/>
  <c r="Q202"/>
  <c r="L202"/>
  <c r="G202"/>
  <c r="H202" s="1"/>
  <c r="AA199"/>
  <c r="AA198"/>
  <c r="AA197"/>
  <c r="X197"/>
  <c r="AA196"/>
  <c r="AA195"/>
  <c r="AA194"/>
  <c r="AA193"/>
  <c r="AA192"/>
  <c r="AA191"/>
  <c r="AA190"/>
  <c r="V190"/>
  <c r="Q190"/>
  <c r="L190"/>
  <c r="G190"/>
  <c r="H190" s="1"/>
  <c r="AA187"/>
  <c r="AA186"/>
  <c r="AA185"/>
  <c r="AA184"/>
  <c r="AA183"/>
  <c r="AA182"/>
  <c r="AA181"/>
  <c r="AA180"/>
  <c r="AA179"/>
  <c r="AA178"/>
  <c r="AA177"/>
  <c r="X177"/>
  <c r="AA176"/>
  <c r="AA175"/>
  <c r="X175"/>
  <c r="AB175" s="1"/>
  <c r="AA174"/>
  <c r="AA173"/>
  <c r="AA172"/>
  <c r="AA171"/>
  <c r="AA170"/>
  <c r="AA169"/>
  <c r="AA168"/>
  <c r="AA167"/>
  <c r="AA166"/>
  <c r="AA165"/>
  <c r="V165"/>
  <c r="Q165"/>
  <c r="L165"/>
  <c r="G165"/>
  <c r="H165" s="1"/>
  <c r="AA161"/>
  <c r="AA160"/>
  <c r="X160"/>
  <c r="AA159"/>
  <c r="AA158"/>
  <c r="X158"/>
  <c r="AB158" s="1"/>
  <c r="AA157"/>
  <c r="AA156"/>
  <c r="AA155"/>
  <c r="AA154"/>
  <c r="AA153"/>
  <c r="AA152"/>
  <c r="X152"/>
  <c r="AA151"/>
  <c r="X151"/>
  <c r="AA150"/>
  <c r="X150"/>
  <c r="AA149"/>
  <c r="AA148"/>
  <c r="X148"/>
  <c r="AA147"/>
  <c r="X147"/>
  <c r="AB147" s="1"/>
  <c r="AA146"/>
  <c r="V146"/>
  <c r="AA143"/>
  <c r="AA142"/>
  <c r="X142"/>
  <c r="AA141"/>
  <c r="X141"/>
  <c r="AA140"/>
  <c r="AA139"/>
  <c r="AA138"/>
  <c r="X138"/>
  <c r="AA137"/>
  <c r="X137"/>
  <c r="AA136"/>
  <c r="AA135"/>
  <c r="AA134"/>
  <c r="AA133"/>
  <c r="V133"/>
  <c r="AA130"/>
  <c r="X130"/>
  <c r="AA129"/>
  <c r="AA128"/>
  <c r="X128"/>
  <c r="AA127"/>
  <c r="AA126"/>
  <c r="AA125"/>
  <c r="AA124"/>
  <c r="AA123"/>
  <c r="AA122"/>
  <c r="X122"/>
  <c r="AA121"/>
  <c r="X121"/>
  <c r="AA120"/>
  <c r="X120"/>
  <c r="AA119"/>
  <c r="AA118"/>
  <c r="AA117"/>
  <c r="X117"/>
  <c r="AA116"/>
  <c r="X116"/>
  <c r="AA115"/>
  <c r="AA114"/>
  <c r="X114"/>
  <c r="AA113"/>
  <c r="X113"/>
  <c r="AA112"/>
  <c r="AA111"/>
  <c r="AA110"/>
  <c r="AA109"/>
  <c r="AA108"/>
  <c r="AA107"/>
  <c r="X107"/>
  <c r="AA106"/>
  <c r="AA105"/>
  <c r="AA104"/>
  <c r="AA103"/>
  <c r="AA102"/>
  <c r="AA101"/>
  <c r="AA100"/>
  <c r="AA99"/>
  <c r="AA98"/>
  <c r="AA97"/>
  <c r="X97"/>
  <c r="AA96"/>
  <c r="AA95"/>
  <c r="AA94"/>
  <c r="AA93"/>
  <c r="AA92"/>
  <c r="AA91"/>
  <c r="AA90"/>
  <c r="X90"/>
  <c r="AA89"/>
  <c r="AA88"/>
  <c r="X88"/>
  <c r="AA87"/>
  <c r="AA86"/>
  <c r="AA85"/>
  <c r="AA84"/>
  <c r="AA83"/>
  <c r="AA82"/>
  <c r="X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X65"/>
  <c r="AA64"/>
  <c r="AA63"/>
  <c r="AA62"/>
  <c r="AA61"/>
  <c r="X61"/>
  <c r="AA60"/>
  <c r="AA59"/>
  <c r="AA58"/>
  <c r="AA57"/>
  <c r="AA56"/>
  <c r="AA55"/>
  <c r="AA54"/>
  <c r="AA53"/>
  <c r="X53"/>
  <c r="AA52"/>
  <c r="AA51"/>
  <c r="AA50"/>
  <c r="R50" s="1"/>
  <c r="AA47"/>
  <c r="AA46"/>
  <c r="AA45"/>
  <c r="AA44"/>
  <c r="AA43"/>
  <c r="AA42"/>
  <c r="AA41"/>
  <c r="AB197" l="1"/>
  <c r="M430"/>
  <c r="M432"/>
  <c r="M434"/>
  <c r="M436"/>
  <c r="M438"/>
  <c r="M440"/>
  <c r="M442"/>
  <c r="M444"/>
  <c r="R45"/>
  <c r="H45"/>
  <c r="W45"/>
  <c r="M45"/>
  <c r="H51"/>
  <c r="M51"/>
  <c r="R51"/>
  <c r="W51"/>
  <c r="H54"/>
  <c r="M54"/>
  <c r="R54"/>
  <c r="W54"/>
  <c r="H58"/>
  <c r="M58"/>
  <c r="R58"/>
  <c r="W58"/>
  <c r="AB61"/>
  <c r="H61"/>
  <c r="R61"/>
  <c r="W61"/>
  <c r="M61"/>
  <c r="H68"/>
  <c r="R68"/>
  <c r="W68"/>
  <c r="M68"/>
  <c r="R72"/>
  <c r="W72"/>
  <c r="H72"/>
  <c r="M72"/>
  <c r="R76"/>
  <c r="W76"/>
  <c r="H76"/>
  <c r="M76"/>
  <c r="R80"/>
  <c r="W80"/>
  <c r="H80"/>
  <c r="M80"/>
  <c r="H83"/>
  <c r="M83"/>
  <c r="R83"/>
  <c r="W83"/>
  <c r="H87"/>
  <c r="M87"/>
  <c r="R87"/>
  <c r="W87"/>
  <c r="H93"/>
  <c r="R93"/>
  <c r="W93"/>
  <c r="M93"/>
  <c r="H100"/>
  <c r="R100"/>
  <c r="W100"/>
  <c r="M100"/>
  <c r="R104"/>
  <c r="W104"/>
  <c r="H104"/>
  <c r="M104"/>
  <c r="AB107"/>
  <c r="H107"/>
  <c r="R107"/>
  <c r="W107"/>
  <c r="M107"/>
  <c r="H111"/>
  <c r="R111"/>
  <c r="W111"/>
  <c r="M111"/>
  <c r="AB116"/>
  <c r="H116"/>
  <c r="R116"/>
  <c r="W116"/>
  <c r="M116"/>
  <c r="H119"/>
  <c r="M119"/>
  <c r="R119"/>
  <c r="W119"/>
  <c r="AB121"/>
  <c r="H121"/>
  <c r="R121"/>
  <c r="W121"/>
  <c r="M121"/>
  <c r="R124"/>
  <c r="W124"/>
  <c r="H124"/>
  <c r="M124"/>
  <c r="AB130"/>
  <c r="H130"/>
  <c r="M130"/>
  <c r="R130"/>
  <c r="W130"/>
  <c r="R135"/>
  <c r="H135"/>
  <c r="M135"/>
  <c r="W135"/>
  <c r="R143"/>
  <c r="H143"/>
  <c r="W143"/>
  <c r="M143"/>
  <c r="W147"/>
  <c r="R147"/>
  <c r="M147"/>
  <c r="H147"/>
  <c r="W155"/>
  <c r="R155"/>
  <c r="M155"/>
  <c r="H155"/>
  <c r="W158"/>
  <c r="M158"/>
  <c r="R158"/>
  <c r="H158"/>
  <c r="W161"/>
  <c r="H161"/>
  <c r="M161"/>
  <c r="R161"/>
  <c r="W168"/>
  <c r="M168"/>
  <c r="H168"/>
  <c r="R168"/>
  <c r="M172"/>
  <c r="W172"/>
  <c r="R172"/>
  <c r="H172"/>
  <c r="H175"/>
  <c r="W175"/>
  <c r="R175"/>
  <c r="M175"/>
  <c r="R178"/>
  <c r="H178"/>
  <c r="W178"/>
  <c r="M178"/>
  <c r="H182"/>
  <c r="R182"/>
  <c r="M182"/>
  <c r="W182"/>
  <c r="R186"/>
  <c r="H186"/>
  <c r="M186"/>
  <c r="W186"/>
  <c r="W192"/>
  <c r="R192"/>
  <c r="H192"/>
  <c r="M192"/>
  <c r="W196"/>
  <c r="R196"/>
  <c r="M196"/>
  <c r="H196"/>
  <c r="W199"/>
  <c r="R199"/>
  <c r="H199"/>
  <c r="M199"/>
  <c r="W207"/>
  <c r="H207"/>
  <c r="R207"/>
  <c r="M207"/>
  <c r="H211"/>
  <c r="W211"/>
  <c r="M211"/>
  <c r="R211"/>
  <c r="H215"/>
  <c r="R215"/>
  <c r="W215"/>
  <c r="M215"/>
  <c r="M219"/>
  <c r="H219"/>
  <c r="W219"/>
  <c r="R219"/>
  <c r="H223"/>
  <c r="M223"/>
  <c r="R223"/>
  <c r="W223"/>
  <c r="M227"/>
  <c r="R227"/>
  <c r="H227"/>
  <c r="W227"/>
  <c r="H231"/>
  <c r="M231"/>
  <c r="R231"/>
  <c r="W231"/>
  <c r="M233"/>
  <c r="R233"/>
  <c r="W233"/>
  <c r="H233"/>
  <c r="H237"/>
  <c r="R237"/>
  <c r="W237"/>
  <c r="M237"/>
  <c r="R241"/>
  <c r="W241"/>
  <c r="H241"/>
  <c r="M241"/>
  <c r="M245"/>
  <c r="H245"/>
  <c r="R245"/>
  <c r="W245"/>
  <c r="H249"/>
  <c r="M249"/>
  <c r="R249"/>
  <c r="W249"/>
  <c r="H253"/>
  <c r="M253"/>
  <c r="R253"/>
  <c r="W253"/>
  <c r="R257"/>
  <c r="H257"/>
  <c r="M257"/>
  <c r="W257"/>
  <c r="M261"/>
  <c r="H261"/>
  <c r="W261"/>
  <c r="R261"/>
  <c r="R265"/>
  <c r="H265"/>
  <c r="W265"/>
  <c r="M265"/>
  <c r="M269"/>
  <c r="R269"/>
  <c r="W269"/>
  <c r="H269"/>
  <c r="M273"/>
  <c r="H273"/>
  <c r="W273"/>
  <c r="R273"/>
  <c r="M277"/>
  <c r="R277"/>
  <c r="W277"/>
  <c r="H277"/>
  <c r="H281"/>
  <c r="M281"/>
  <c r="W281"/>
  <c r="R281"/>
  <c r="H285"/>
  <c r="M285"/>
  <c r="R285"/>
  <c r="W285"/>
  <c r="R289"/>
  <c r="H289"/>
  <c r="M289"/>
  <c r="W289"/>
  <c r="M293"/>
  <c r="W293"/>
  <c r="H293"/>
  <c r="R293"/>
  <c r="R297"/>
  <c r="W297"/>
  <c r="H297"/>
  <c r="M297"/>
  <c r="M301"/>
  <c r="H301"/>
  <c r="W301"/>
  <c r="R301"/>
  <c r="M305"/>
  <c r="R305"/>
  <c r="W305"/>
  <c r="H305"/>
  <c r="M309"/>
  <c r="H309"/>
  <c r="W309"/>
  <c r="R309"/>
  <c r="H313"/>
  <c r="M313"/>
  <c r="R313"/>
  <c r="W313"/>
  <c r="H317"/>
  <c r="M317"/>
  <c r="W317"/>
  <c r="R317"/>
  <c r="R321"/>
  <c r="H321"/>
  <c r="M321"/>
  <c r="W321"/>
  <c r="M325"/>
  <c r="W325"/>
  <c r="H325"/>
  <c r="R325"/>
  <c r="R329"/>
  <c r="H329"/>
  <c r="W329"/>
  <c r="M329"/>
  <c r="M333"/>
  <c r="R333"/>
  <c r="H333"/>
  <c r="W333"/>
  <c r="M337"/>
  <c r="H337"/>
  <c r="W337"/>
  <c r="R337"/>
  <c r="M341"/>
  <c r="W341"/>
  <c r="R341"/>
  <c r="H341"/>
  <c r="H345"/>
  <c r="M345"/>
  <c r="W345"/>
  <c r="R345"/>
  <c r="H349"/>
  <c r="M349"/>
  <c r="W349"/>
  <c r="R349"/>
  <c r="R353"/>
  <c r="H353"/>
  <c r="M353"/>
  <c r="W353"/>
  <c r="M357"/>
  <c r="W357"/>
  <c r="H357"/>
  <c r="R357"/>
  <c r="R361"/>
  <c r="W361"/>
  <c r="H361"/>
  <c r="M361"/>
  <c r="M365"/>
  <c r="H365"/>
  <c r="R365"/>
  <c r="W365"/>
  <c r="M369"/>
  <c r="R369"/>
  <c r="W369"/>
  <c r="H369"/>
  <c r="M373"/>
  <c r="H373"/>
  <c r="R373"/>
  <c r="W373"/>
  <c r="W387"/>
  <c r="M387"/>
  <c r="R387"/>
  <c r="H387"/>
  <c r="AB396"/>
  <c r="W396"/>
  <c r="M396"/>
  <c r="R396"/>
  <c r="H396"/>
  <c r="R400"/>
  <c r="H400"/>
  <c r="W400"/>
  <c r="M400"/>
  <c r="W404"/>
  <c r="M404"/>
  <c r="R404"/>
  <c r="H404"/>
  <c r="AB407"/>
  <c r="H407"/>
  <c r="W407"/>
  <c r="M407"/>
  <c r="R407"/>
  <c r="W410"/>
  <c r="M410"/>
  <c r="R410"/>
  <c r="H410"/>
  <c r="AB138"/>
  <c r="AB141"/>
  <c r="AB150"/>
  <c r="AB152"/>
  <c r="M446"/>
  <c r="M448"/>
  <c r="M450"/>
  <c r="M452"/>
  <c r="M454"/>
  <c r="M456"/>
  <c r="M458"/>
  <c r="M460"/>
  <c r="R44"/>
  <c r="W44"/>
  <c r="H44"/>
  <c r="M44"/>
  <c r="AB53"/>
  <c r="H53"/>
  <c r="R53"/>
  <c r="W53"/>
  <c r="M53"/>
  <c r="R57"/>
  <c r="W57"/>
  <c r="H57"/>
  <c r="M57"/>
  <c r="R64"/>
  <c r="W64"/>
  <c r="H64"/>
  <c r="M64"/>
  <c r="H67"/>
  <c r="M67"/>
  <c r="W67"/>
  <c r="R67"/>
  <c r="H71"/>
  <c r="M71"/>
  <c r="W71"/>
  <c r="R71"/>
  <c r="H75"/>
  <c r="R75"/>
  <c r="W75"/>
  <c r="M75"/>
  <c r="H79"/>
  <c r="R79"/>
  <c r="W79"/>
  <c r="M79"/>
  <c r="AB82"/>
  <c r="H82"/>
  <c r="M82"/>
  <c r="W82"/>
  <c r="R82"/>
  <c r="H86"/>
  <c r="M86"/>
  <c r="R86"/>
  <c r="W86"/>
  <c r="H89"/>
  <c r="R89"/>
  <c r="W89"/>
  <c r="M89"/>
  <c r="R92"/>
  <c r="W92"/>
  <c r="H92"/>
  <c r="M92"/>
  <c r="R96"/>
  <c r="W96"/>
  <c r="H96"/>
  <c r="M96"/>
  <c r="H99"/>
  <c r="M99"/>
  <c r="W99"/>
  <c r="R99"/>
  <c r="H103"/>
  <c r="M103"/>
  <c r="W103"/>
  <c r="R103"/>
  <c r="M110"/>
  <c r="H110"/>
  <c r="W110"/>
  <c r="R110"/>
  <c r="AB113"/>
  <c r="M113"/>
  <c r="H113"/>
  <c r="R113"/>
  <c r="W113"/>
  <c r="H118"/>
  <c r="M118"/>
  <c r="R118"/>
  <c r="W118"/>
  <c r="H123"/>
  <c r="R123"/>
  <c r="W123"/>
  <c r="M123"/>
  <c r="H127"/>
  <c r="R127"/>
  <c r="W127"/>
  <c r="M127"/>
  <c r="M134"/>
  <c r="W134"/>
  <c r="H134"/>
  <c r="R134"/>
  <c r="M137"/>
  <c r="R137"/>
  <c r="W137"/>
  <c r="H137"/>
  <c r="R140"/>
  <c r="H140"/>
  <c r="W140"/>
  <c r="M140"/>
  <c r="W142"/>
  <c r="M142"/>
  <c r="R142"/>
  <c r="H142"/>
  <c r="W149"/>
  <c r="H149"/>
  <c r="M149"/>
  <c r="R149"/>
  <c r="W151"/>
  <c r="R151"/>
  <c r="H151"/>
  <c r="M151"/>
  <c r="M154"/>
  <c r="W154"/>
  <c r="H154"/>
  <c r="R154"/>
  <c r="W160"/>
  <c r="H160"/>
  <c r="R160"/>
  <c r="M160"/>
  <c r="H167"/>
  <c r="W167"/>
  <c r="R167"/>
  <c r="M167"/>
  <c r="R171"/>
  <c r="W171"/>
  <c r="H171"/>
  <c r="M171"/>
  <c r="W177"/>
  <c r="R177"/>
  <c r="M177"/>
  <c r="H177"/>
  <c r="M181"/>
  <c r="R181"/>
  <c r="W181"/>
  <c r="H181"/>
  <c r="W185"/>
  <c r="R185"/>
  <c r="M185"/>
  <c r="H185"/>
  <c r="W191"/>
  <c r="R191"/>
  <c r="H191"/>
  <c r="M191"/>
  <c r="H195"/>
  <c r="M195"/>
  <c r="W195"/>
  <c r="R195"/>
  <c r="H198"/>
  <c r="R198"/>
  <c r="M198"/>
  <c r="W198"/>
  <c r="W206"/>
  <c r="M206"/>
  <c r="H206"/>
  <c r="R206"/>
  <c r="R210"/>
  <c r="H210"/>
  <c r="W210"/>
  <c r="M210"/>
  <c r="W214"/>
  <c r="M214"/>
  <c r="H214"/>
  <c r="R214"/>
  <c r="R218"/>
  <c r="H218"/>
  <c r="W218"/>
  <c r="M218"/>
  <c r="W222"/>
  <c r="H222"/>
  <c r="R222"/>
  <c r="M222"/>
  <c r="R226"/>
  <c r="H226"/>
  <c r="W226"/>
  <c r="M226"/>
  <c r="W230"/>
  <c r="M230"/>
  <c r="H230"/>
  <c r="R230"/>
  <c r="M236"/>
  <c r="R236"/>
  <c r="H236"/>
  <c r="W236"/>
  <c r="R240"/>
  <c r="W240"/>
  <c r="H240"/>
  <c r="M240"/>
  <c r="R244"/>
  <c r="M244"/>
  <c r="H244"/>
  <c r="W244"/>
  <c r="R248"/>
  <c r="W248"/>
  <c r="M248"/>
  <c r="H248"/>
  <c r="R252"/>
  <c r="M252"/>
  <c r="W252"/>
  <c r="H252"/>
  <c r="R256"/>
  <c r="W256"/>
  <c r="M256"/>
  <c r="H256"/>
  <c r="R260"/>
  <c r="M260"/>
  <c r="H260"/>
  <c r="W260"/>
  <c r="R264"/>
  <c r="W264"/>
  <c r="M264"/>
  <c r="H264"/>
  <c r="R268"/>
  <c r="M268"/>
  <c r="H268"/>
  <c r="W268"/>
  <c r="R272"/>
  <c r="W272"/>
  <c r="M272"/>
  <c r="H272"/>
  <c r="R276"/>
  <c r="M276"/>
  <c r="H276"/>
  <c r="W276"/>
  <c r="R280"/>
  <c r="W280"/>
  <c r="M280"/>
  <c r="H280"/>
  <c r="R284"/>
  <c r="M284"/>
  <c r="W284"/>
  <c r="H284"/>
  <c r="R288"/>
  <c r="W288"/>
  <c r="M288"/>
  <c r="H288"/>
  <c r="R292"/>
  <c r="M292"/>
  <c r="H292"/>
  <c r="W292"/>
  <c r="R296"/>
  <c r="W296"/>
  <c r="M296"/>
  <c r="H296"/>
  <c r="R300"/>
  <c r="M300"/>
  <c r="H300"/>
  <c r="W300"/>
  <c r="R304"/>
  <c r="W304"/>
  <c r="M304"/>
  <c r="H304"/>
  <c r="R308"/>
  <c r="M308"/>
  <c r="H308"/>
  <c r="W308"/>
  <c r="W312"/>
  <c r="M312"/>
  <c r="H312"/>
  <c r="R312"/>
  <c r="R316"/>
  <c r="M316"/>
  <c r="W316"/>
  <c r="H316"/>
  <c r="W320"/>
  <c r="M320"/>
  <c r="H320"/>
  <c r="R320"/>
  <c r="R324"/>
  <c r="M324"/>
  <c r="H324"/>
  <c r="W324"/>
  <c r="W328"/>
  <c r="M328"/>
  <c r="H328"/>
  <c r="R328"/>
  <c r="R332"/>
  <c r="M332"/>
  <c r="H332"/>
  <c r="W332"/>
  <c r="W336"/>
  <c r="M336"/>
  <c r="H336"/>
  <c r="R336"/>
  <c r="R340"/>
  <c r="M340"/>
  <c r="H340"/>
  <c r="W340"/>
  <c r="W344"/>
  <c r="M344"/>
  <c r="H344"/>
  <c r="R344"/>
  <c r="R348"/>
  <c r="M348"/>
  <c r="W348"/>
  <c r="H348"/>
  <c r="W352"/>
  <c r="M352"/>
  <c r="H352"/>
  <c r="R352"/>
  <c r="R356"/>
  <c r="M356"/>
  <c r="H356"/>
  <c r="W356"/>
  <c r="W360"/>
  <c r="M360"/>
  <c r="H360"/>
  <c r="R360"/>
  <c r="R364"/>
  <c r="M364"/>
  <c r="H364"/>
  <c r="W364"/>
  <c r="W368"/>
  <c r="M368"/>
  <c r="H368"/>
  <c r="R368"/>
  <c r="R372"/>
  <c r="M372"/>
  <c r="H372"/>
  <c r="W372"/>
  <c r="W376"/>
  <c r="M376"/>
  <c r="H376"/>
  <c r="R376"/>
  <c r="H390"/>
  <c r="W390"/>
  <c r="R390"/>
  <c r="M390"/>
  <c r="M399"/>
  <c r="H399"/>
  <c r="R399"/>
  <c r="W399"/>
  <c r="W403"/>
  <c r="R403"/>
  <c r="M403"/>
  <c r="H403"/>
  <c r="R409"/>
  <c r="H409"/>
  <c r="W409"/>
  <c r="M409"/>
  <c r="R413"/>
  <c r="H413"/>
  <c r="W413"/>
  <c r="M413"/>
  <c r="W431"/>
  <c r="H431"/>
  <c r="R431"/>
  <c r="R433"/>
  <c r="H433"/>
  <c r="W433"/>
  <c r="W435"/>
  <c r="H435"/>
  <c r="R435"/>
  <c r="R437"/>
  <c r="W437"/>
  <c r="H437"/>
  <c r="W439"/>
  <c r="H439"/>
  <c r="R439"/>
  <c r="R441"/>
  <c r="W441"/>
  <c r="H441"/>
  <c r="W443"/>
  <c r="H443"/>
  <c r="R443"/>
  <c r="W445"/>
  <c r="H445"/>
  <c r="R445"/>
  <c r="R447"/>
  <c r="W447"/>
  <c r="H447"/>
  <c r="R449"/>
  <c r="H449"/>
  <c r="W449"/>
  <c r="W451"/>
  <c r="R451"/>
  <c r="H451"/>
  <c r="W453"/>
  <c r="R453"/>
  <c r="H453"/>
  <c r="R455"/>
  <c r="H455"/>
  <c r="W455"/>
  <c r="R457"/>
  <c r="H457"/>
  <c r="W457"/>
  <c r="W459"/>
  <c r="H459"/>
  <c r="R459"/>
  <c r="R461"/>
  <c r="H461"/>
  <c r="W461"/>
  <c r="W43"/>
  <c r="R43"/>
  <c r="M43"/>
  <c r="H43"/>
  <c r="W47"/>
  <c r="M47"/>
  <c r="R47"/>
  <c r="H47"/>
  <c r="R56"/>
  <c r="W56"/>
  <c r="H56"/>
  <c r="M56"/>
  <c r="R60"/>
  <c r="W60"/>
  <c r="H60"/>
  <c r="M60"/>
  <c r="H63"/>
  <c r="R63"/>
  <c r="W63"/>
  <c r="M63"/>
  <c r="H66"/>
  <c r="M66"/>
  <c r="R66"/>
  <c r="W66"/>
  <c r="H70"/>
  <c r="M70"/>
  <c r="R70"/>
  <c r="W70"/>
  <c r="H74"/>
  <c r="M74"/>
  <c r="R74"/>
  <c r="W74"/>
  <c r="M78"/>
  <c r="H78"/>
  <c r="W78"/>
  <c r="R78"/>
  <c r="H85"/>
  <c r="R85"/>
  <c r="W85"/>
  <c r="M85"/>
  <c r="AB88"/>
  <c r="R88"/>
  <c r="W88"/>
  <c r="H88"/>
  <c r="M88"/>
  <c r="H91"/>
  <c r="R91"/>
  <c r="W91"/>
  <c r="M91"/>
  <c r="H95"/>
  <c r="R95"/>
  <c r="W95"/>
  <c r="M95"/>
  <c r="H98"/>
  <c r="M98"/>
  <c r="R98"/>
  <c r="W98"/>
  <c r="H102"/>
  <c r="M102"/>
  <c r="R102"/>
  <c r="W102"/>
  <c r="H106"/>
  <c r="M106"/>
  <c r="R106"/>
  <c r="W106"/>
  <c r="H109"/>
  <c r="R109"/>
  <c r="W109"/>
  <c r="M109"/>
  <c r="H115"/>
  <c r="M115"/>
  <c r="R115"/>
  <c r="W115"/>
  <c r="AB117"/>
  <c r="H117"/>
  <c r="R117"/>
  <c r="W117"/>
  <c r="M117"/>
  <c r="AB120"/>
  <c r="R120"/>
  <c r="W120"/>
  <c r="H120"/>
  <c r="M120"/>
  <c r="AB122"/>
  <c r="H122"/>
  <c r="M122"/>
  <c r="R122"/>
  <c r="W122"/>
  <c r="M126"/>
  <c r="H126"/>
  <c r="R126"/>
  <c r="W126"/>
  <c r="M129"/>
  <c r="H129"/>
  <c r="R129"/>
  <c r="W129"/>
  <c r="R139"/>
  <c r="H139"/>
  <c r="W139"/>
  <c r="M139"/>
  <c r="H148"/>
  <c r="R148"/>
  <c r="W148"/>
  <c r="M148"/>
  <c r="W153"/>
  <c r="R153"/>
  <c r="H153"/>
  <c r="M153"/>
  <c r="W157"/>
  <c r="H157"/>
  <c r="M157"/>
  <c r="R157"/>
  <c r="H166"/>
  <c r="R166"/>
  <c r="M166"/>
  <c r="W166"/>
  <c r="R170"/>
  <c r="H170"/>
  <c r="M170"/>
  <c r="W170"/>
  <c r="H174"/>
  <c r="R174"/>
  <c r="M174"/>
  <c r="W174"/>
  <c r="M180"/>
  <c r="W180"/>
  <c r="H180"/>
  <c r="R180"/>
  <c r="W184"/>
  <c r="M184"/>
  <c r="H184"/>
  <c r="R184"/>
  <c r="W194"/>
  <c r="M194"/>
  <c r="H194"/>
  <c r="R194"/>
  <c r="R197"/>
  <c r="H197"/>
  <c r="W197"/>
  <c r="M197"/>
  <c r="M209"/>
  <c r="H209"/>
  <c r="W209"/>
  <c r="R209"/>
  <c r="R213"/>
  <c r="W213"/>
  <c r="H213"/>
  <c r="M213"/>
  <c r="H217"/>
  <c r="M217"/>
  <c r="W217"/>
  <c r="R217"/>
  <c r="H221"/>
  <c r="M221"/>
  <c r="R221"/>
  <c r="W221"/>
  <c r="R225"/>
  <c r="H225"/>
  <c r="M225"/>
  <c r="W225"/>
  <c r="H229"/>
  <c r="W229"/>
  <c r="M229"/>
  <c r="R229"/>
  <c r="R232"/>
  <c r="W232"/>
  <c r="H232"/>
  <c r="M232"/>
  <c r="H235"/>
  <c r="R235"/>
  <c r="M235"/>
  <c r="W235"/>
  <c r="M239"/>
  <c r="W239"/>
  <c r="H239"/>
  <c r="R239"/>
  <c r="H243"/>
  <c r="W243"/>
  <c r="M243"/>
  <c r="R243"/>
  <c r="H247"/>
  <c r="R247"/>
  <c r="M247"/>
  <c r="W247"/>
  <c r="W251"/>
  <c r="H251"/>
  <c r="M251"/>
  <c r="R251"/>
  <c r="H255"/>
  <c r="R255"/>
  <c r="M255"/>
  <c r="W255"/>
  <c r="M259"/>
  <c r="R259"/>
  <c r="W259"/>
  <c r="H259"/>
  <c r="H263"/>
  <c r="M263"/>
  <c r="R263"/>
  <c r="W263"/>
  <c r="H267"/>
  <c r="M267"/>
  <c r="R267"/>
  <c r="W267"/>
  <c r="W271"/>
  <c r="H271"/>
  <c r="M271"/>
  <c r="R271"/>
  <c r="H275"/>
  <c r="M275"/>
  <c r="W275"/>
  <c r="R275"/>
  <c r="H279"/>
  <c r="R279"/>
  <c r="M279"/>
  <c r="W279"/>
  <c r="H283"/>
  <c r="M283"/>
  <c r="W283"/>
  <c r="R283"/>
  <c r="H287"/>
  <c r="W287"/>
  <c r="M287"/>
  <c r="R287"/>
  <c r="M291"/>
  <c r="R291"/>
  <c r="H291"/>
  <c r="W291"/>
  <c r="H295"/>
  <c r="M295"/>
  <c r="R295"/>
  <c r="W295"/>
  <c r="H299"/>
  <c r="M299"/>
  <c r="R299"/>
  <c r="W299"/>
  <c r="W303"/>
  <c r="H303"/>
  <c r="M303"/>
  <c r="R303"/>
  <c r="H307"/>
  <c r="W307"/>
  <c r="M307"/>
  <c r="R307"/>
  <c r="H311"/>
  <c r="R311"/>
  <c r="W311"/>
  <c r="M311"/>
  <c r="W315"/>
  <c r="H315"/>
  <c r="M315"/>
  <c r="R315"/>
  <c r="H319"/>
  <c r="M319"/>
  <c r="W319"/>
  <c r="R319"/>
  <c r="M323"/>
  <c r="R323"/>
  <c r="W323"/>
  <c r="H323"/>
  <c r="H327"/>
  <c r="M327"/>
  <c r="W327"/>
  <c r="R327"/>
  <c r="H331"/>
  <c r="M331"/>
  <c r="R331"/>
  <c r="W331"/>
  <c r="W335"/>
  <c r="H335"/>
  <c r="M335"/>
  <c r="R335"/>
  <c r="H339"/>
  <c r="M339"/>
  <c r="W339"/>
  <c r="R339"/>
  <c r="H343"/>
  <c r="R343"/>
  <c r="W343"/>
  <c r="M343"/>
  <c r="H347"/>
  <c r="M347"/>
  <c r="W347"/>
  <c r="R347"/>
  <c r="H351"/>
  <c r="W351"/>
  <c r="R351"/>
  <c r="M351"/>
  <c r="M355"/>
  <c r="R355"/>
  <c r="H355"/>
  <c r="W355"/>
  <c r="H359"/>
  <c r="M359"/>
  <c r="W359"/>
  <c r="R359"/>
  <c r="H363"/>
  <c r="M363"/>
  <c r="R363"/>
  <c r="W363"/>
  <c r="W367"/>
  <c r="H367"/>
  <c r="M367"/>
  <c r="R367"/>
  <c r="H371"/>
  <c r="W371"/>
  <c r="M371"/>
  <c r="R371"/>
  <c r="H375"/>
  <c r="R375"/>
  <c r="W375"/>
  <c r="M375"/>
  <c r="W383"/>
  <c r="R383"/>
  <c r="H383"/>
  <c r="M383"/>
  <c r="W389"/>
  <c r="M389"/>
  <c r="R389"/>
  <c r="H389"/>
  <c r="M395"/>
  <c r="R395"/>
  <c r="H395"/>
  <c r="W395"/>
  <c r="R398"/>
  <c r="H398"/>
  <c r="M398"/>
  <c r="W398"/>
  <c r="W402"/>
  <c r="M402"/>
  <c r="R402"/>
  <c r="H402"/>
  <c r="R406"/>
  <c r="H406"/>
  <c r="M406"/>
  <c r="W406"/>
  <c r="AB408"/>
  <c r="R408"/>
  <c r="H408"/>
  <c r="M408"/>
  <c r="W408"/>
  <c r="W412"/>
  <c r="M412"/>
  <c r="H412"/>
  <c r="R412"/>
  <c r="R418"/>
  <c r="W418"/>
  <c r="M418"/>
  <c r="H418"/>
  <c r="AB137"/>
  <c r="AB142"/>
  <c r="AB151"/>
  <c r="AB160"/>
  <c r="AB177"/>
  <c r="M431"/>
  <c r="M433"/>
  <c r="M435"/>
  <c r="M437"/>
  <c r="M439"/>
  <c r="M441"/>
  <c r="M443"/>
  <c r="M445"/>
  <c r="M447"/>
  <c r="M449"/>
  <c r="M451"/>
  <c r="M453"/>
  <c r="M455"/>
  <c r="M457"/>
  <c r="M459"/>
  <c r="M461"/>
  <c r="W42"/>
  <c r="R42"/>
  <c r="M42"/>
  <c r="H42"/>
  <c r="W46"/>
  <c r="H46"/>
  <c r="M46"/>
  <c r="R46"/>
  <c r="H52"/>
  <c r="R52"/>
  <c r="W52"/>
  <c r="M52"/>
  <c r="H55"/>
  <c r="M55"/>
  <c r="R55"/>
  <c r="W55"/>
  <c r="H59"/>
  <c r="R59"/>
  <c r="W59"/>
  <c r="M59"/>
  <c r="M62"/>
  <c r="H62"/>
  <c r="R62"/>
  <c r="W62"/>
  <c r="AB65"/>
  <c r="M65"/>
  <c r="H65"/>
  <c r="R65"/>
  <c r="W65"/>
  <c r="H69"/>
  <c r="R69"/>
  <c r="W69"/>
  <c r="M69"/>
  <c r="H73"/>
  <c r="R73"/>
  <c r="W73"/>
  <c r="M73"/>
  <c r="H77"/>
  <c r="R77"/>
  <c r="W77"/>
  <c r="M77"/>
  <c r="M81"/>
  <c r="H81"/>
  <c r="R81"/>
  <c r="W81"/>
  <c r="H84"/>
  <c r="R84"/>
  <c r="W84"/>
  <c r="M84"/>
  <c r="AB90"/>
  <c r="H90"/>
  <c r="M90"/>
  <c r="R90"/>
  <c r="W90"/>
  <c r="M94"/>
  <c r="H94"/>
  <c r="R94"/>
  <c r="W94"/>
  <c r="AB97"/>
  <c r="M97"/>
  <c r="H97"/>
  <c r="R97"/>
  <c r="W97"/>
  <c r="H101"/>
  <c r="R101"/>
  <c r="W101"/>
  <c r="M101"/>
  <c r="H105"/>
  <c r="R105"/>
  <c r="W105"/>
  <c r="M105"/>
  <c r="R108"/>
  <c r="W108"/>
  <c r="H108"/>
  <c r="M108"/>
  <c r="R112"/>
  <c r="W112"/>
  <c r="H112"/>
  <c r="M112"/>
  <c r="AB114"/>
  <c r="H114"/>
  <c r="M114"/>
  <c r="W114"/>
  <c r="R114"/>
  <c r="H125"/>
  <c r="R125"/>
  <c r="W125"/>
  <c r="M125"/>
  <c r="AB128"/>
  <c r="R128"/>
  <c r="W128"/>
  <c r="H128"/>
  <c r="M128"/>
  <c r="R136"/>
  <c r="H136"/>
  <c r="M136"/>
  <c r="W136"/>
  <c r="W138"/>
  <c r="M138"/>
  <c r="R138"/>
  <c r="H138"/>
  <c r="W141"/>
  <c r="H141"/>
  <c r="M141"/>
  <c r="R141"/>
  <c r="M150"/>
  <c r="W150"/>
  <c r="R150"/>
  <c r="H150"/>
  <c r="H152"/>
  <c r="W152"/>
  <c r="M152"/>
  <c r="R152"/>
  <c r="H156"/>
  <c r="R156"/>
  <c r="M156"/>
  <c r="W156"/>
  <c r="W159"/>
  <c r="R159"/>
  <c r="M159"/>
  <c r="H159"/>
  <c r="W169"/>
  <c r="R169"/>
  <c r="H169"/>
  <c r="M169"/>
  <c r="M173"/>
  <c r="H173"/>
  <c r="W173"/>
  <c r="R173"/>
  <c r="W176"/>
  <c r="M176"/>
  <c r="H176"/>
  <c r="R176"/>
  <c r="R179"/>
  <c r="M179"/>
  <c r="W179"/>
  <c r="H179"/>
  <c r="H183"/>
  <c r="W183"/>
  <c r="M183"/>
  <c r="R183"/>
  <c r="R187"/>
  <c r="M187"/>
  <c r="H187"/>
  <c r="W187"/>
  <c r="W193"/>
  <c r="M193"/>
  <c r="R193"/>
  <c r="H193"/>
  <c r="R208"/>
  <c r="W208"/>
  <c r="H208"/>
  <c r="M208"/>
  <c r="M212"/>
  <c r="R212"/>
  <c r="H212"/>
  <c r="W212"/>
  <c r="R216"/>
  <c r="W216"/>
  <c r="H216"/>
  <c r="M216"/>
  <c r="M220"/>
  <c r="R220"/>
  <c r="W220"/>
  <c r="H220"/>
  <c r="R224"/>
  <c r="W224"/>
  <c r="H224"/>
  <c r="M224"/>
  <c r="M228"/>
  <c r="R228"/>
  <c r="H228"/>
  <c r="W228"/>
  <c r="R234"/>
  <c r="H234"/>
  <c r="M234"/>
  <c r="W234"/>
  <c r="W238"/>
  <c r="H238"/>
  <c r="R238"/>
  <c r="M238"/>
  <c r="R242"/>
  <c r="H242"/>
  <c r="M242"/>
  <c r="W242"/>
  <c r="W246"/>
  <c r="H246"/>
  <c r="R246"/>
  <c r="M246"/>
  <c r="R250"/>
  <c r="H250"/>
  <c r="M250"/>
  <c r="W250"/>
  <c r="W254"/>
  <c r="H254"/>
  <c r="M254"/>
  <c r="R254"/>
  <c r="H258"/>
  <c r="M258"/>
  <c r="R258"/>
  <c r="W258"/>
  <c r="W262"/>
  <c r="H262"/>
  <c r="R262"/>
  <c r="M262"/>
  <c r="H266"/>
  <c r="R266"/>
  <c r="M266"/>
  <c r="W266"/>
  <c r="W270"/>
  <c r="H270"/>
  <c r="M270"/>
  <c r="R270"/>
  <c r="H274"/>
  <c r="M274"/>
  <c r="W274"/>
  <c r="R274"/>
  <c r="W278"/>
  <c r="H278"/>
  <c r="R278"/>
  <c r="M278"/>
  <c r="H282"/>
  <c r="R282"/>
  <c r="M282"/>
  <c r="W282"/>
  <c r="W286"/>
  <c r="H286"/>
  <c r="M286"/>
  <c r="R286"/>
  <c r="H290"/>
  <c r="M290"/>
  <c r="R290"/>
  <c r="W290"/>
  <c r="W294"/>
  <c r="H294"/>
  <c r="R294"/>
  <c r="M294"/>
  <c r="H298"/>
  <c r="R298"/>
  <c r="M298"/>
  <c r="W298"/>
  <c r="W302"/>
  <c r="H302"/>
  <c r="M302"/>
  <c r="R302"/>
  <c r="H306"/>
  <c r="M306"/>
  <c r="W306"/>
  <c r="R306"/>
  <c r="W310"/>
  <c r="H310"/>
  <c r="R310"/>
  <c r="M310"/>
  <c r="R314"/>
  <c r="H314"/>
  <c r="M314"/>
  <c r="W314"/>
  <c r="W318"/>
  <c r="H318"/>
  <c r="M318"/>
  <c r="R318"/>
  <c r="R322"/>
  <c r="H322"/>
  <c r="M322"/>
  <c r="W322"/>
  <c r="W326"/>
  <c r="H326"/>
  <c r="M326"/>
  <c r="R326"/>
  <c r="R330"/>
  <c r="H330"/>
  <c r="M330"/>
  <c r="W330"/>
  <c r="W334"/>
  <c r="H334"/>
  <c r="M334"/>
  <c r="R334"/>
  <c r="R338"/>
  <c r="H338"/>
  <c r="M338"/>
  <c r="W338"/>
  <c r="W342"/>
  <c r="H342"/>
  <c r="R342"/>
  <c r="M342"/>
  <c r="R346"/>
  <c r="H346"/>
  <c r="M346"/>
  <c r="W346"/>
  <c r="W350"/>
  <c r="H350"/>
  <c r="M350"/>
  <c r="R350"/>
  <c r="R354"/>
  <c r="H354"/>
  <c r="M354"/>
  <c r="W354"/>
  <c r="W358"/>
  <c r="H358"/>
  <c r="M358"/>
  <c r="R358"/>
  <c r="R362"/>
  <c r="H362"/>
  <c r="M362"/>
  <c r="W362"/>
  <c r="W366"/>
  <c r="H366"/>
  <c r="M366"/>
  <c r="R366"/>
  <c r="R370"/>
  <c r="H370"/>
  <c r="M370"/>
  <c r="W370"/>
  <c r="W374"/>
  <c r="H374"/>
  <c r="R374"/>
  <c r="M374"/>
  <c r="W382"/>
  <c r="R382"/>
  <c r="M382"/>
  <c r="H382"/>
  <c r="R388"/>
  <c r="W388"/>
  <c r="H388"/>
  <c r="M388"/>
  <c r="W394"/>
  <c r="M394"/>
  <c r="H394"/>
  <c r="R394"/>
  <c r="H397"/>
  <c r="W397"/>
  <c r="M397"/>
  <c r="R397"/>
  <c r="H401"/>
  <c r="W401"/>
  <c r="M401"/>
  <c r="R401"/>
  <c r="R405"/>
  <c r="H405"/>
  <c r="W405"/>
  <c r="M405"/>
  <c r="M411"/>
  <c r="W411"/>
  <c r="H411"/>
  <c r="R411"/>
  <c r="W417"/>
  <c r="H417"/>
  <c r="R417"/>
  <c r="M417"/>
  <c r="R430"/>
  <c r="W430"/>
  <c r="H430"/>
  <c r="W432"/>
  <c r="H432"/>
  <c r="R432"/>
  <c r="H434"/>
  <c r="R434"/>
  <c r="W434"/>
  <c r="W436"/>
  <c r="H436"/>
  <c r="R436"/>
  <c r="H438"/>
  <c r="R438"/>
  <c r="W438"/>
  <c r="W440"/>
  <c r="H440"/>
  <c r="R440"/>
  <c r="R442"/>
  <c r="H442"/>
  <c r="W442"/>
  <c r="W444"/>
  <c r="H444"/>
  <c r="R444"/>
  <c r="R446"/>
  <c r="H446"/>
  <c r="W446"/>
  <c r="H448"/>
  <c r="R448"/>
  <c r="W448"/>
  <c r="H450"/>
  <c r="R450"/>
  <c r="W450"/>
  <c r="W452"/>
  <c r="H452"/>
  <c r="R452"/>
  <c r="R454"/>
  <c r="H454"/>
  <c r="W454"/>
  <c r="H456"/>
  <c r="W456"/>
  <c r="R456"/>
  <c r="H458"/>
  <c r="R458"/>
  <c r="W458"/>
  <c r="H460"/>
  <c r="W460"/>
  <c r="R460"/>
  <c r="AB148"/>
  <c r="W41"/>
  <c r="X140"/>
  <c r="AB140" s="1"/>
  <c r="AB232"/>
  <c r="X47"/>
  <c r="AB47" s="1"/>
  <c r="W416"/>
  <c r="M386"/>
  <c r="M416"/>
  <c r="X43"/>
  <c r="AB43" s="1"/>
  <c r="M202"/>
  <c r="W205"/>
  <c r="X209"/>
  <c r="AB209" s="1"/>
  <c r="R381"/>
  <c r="X81"/>
  <c r="AB81" s="1"/>
  <c r="X92"/>
  <c r="AB92" s="1"/>
  <c r="X95"/>
  <c r="AB95" s="1"/>
  <c r="R165"/>
  <c r="X317"/>
  <c r="AB317" s="1"/>
  <c r="M393"/>
  <c r="R416"/>
  <c r="X104"/>
  <c r="AB104" s="1"/>
  <c r="M165"/>
  <c r="X308"/>
  <c r="AB308" s="1"/>
  <c r="W165"/>
  <c r="W202"/>
  <c r="X298"/>
  <c r="AB298" s="1"/>
  <c r="W386"/>
  <c r="X179"/>
  <c r="AB179" s="1"/>
  <c r="R202"/>
  <c r="X271"/>
  <c r="AB271" s="1"/>
  <c r="X285"/>
  <c r="AB285" s="1"/>
  <c r="X306"/>
  <c r="AB306" s="1"/>
  <c r="M381"/>
  <c r="X416"/>
  <c r="AB416" s="1"/>
  <c r="X45"/>
  <c r="AB45" s="1"/>
  <c r="X108"/>
  <c r="AB108" s="1"/>
  <c r="W146"/>
  <c r="X331"/>
  <c r="AB331" s="1"/>
  <c r="X283"/>
  <c r="AB283" s="1"/>
  <c r="X286"/>
  <c r="AB286" s="1"/>
  <c r="X293"/>
  <c r="AB293" s="1"/>
  <c r="X322"/>
  <c r="AB322" s="1"/>
  <c r="R386"/>
  <c r="X109"/>
  <c r="AB109" s="1"/>
  <c r="X110"/>
  <c r="AB110" s="1"/>
  <c r="X300"/>
  <c r="AB300" s="1"/>
  <c r="X314"/>
  <c r="AB314" s="1"/>
  <c r="X325"/>
  <c r="AB325" s="1"/>
  <c r="X445"/>
  <c r="AB445" s="1"/>
  <c r="X96"/>
  <c r="AB96" s="1"/>
  <c r="X99"/>
  <c r="AB99" s="1"/>
  <c r="X111"/>
  <c r="AB111" s="1"/>
  <c r="X112"/>
  <c r="AB112" s="1"/>
  <c r="X185"/>
  <c r="AB185" s="1"/>
  <c r="X186"/>
  <c r="AB186" s="1"/>
  <c r="AB233"/>
  <c r="X275"/>
  <c r="AB275" s="1"/>
  <c r="X277"/>
  <c r="AB277" s="1"/>
  <c r="X324"/>
  <c r="AB324" s="1"/>
  <c r="X348"/>
  <c r="AB348" s="1"/>
  <c r="X62"/>
  <c r="AB62" s="1"/>
  <c r="M205"/>
  <c r="X269"/>
  <c r="AB269" s="1"/>
  <c r="X280"/>
  <c r="AB280" s="1"/>
  <c r="X309"/>
  <c r="AB309" s="1"/>
  <c r="X316"/>
  <c r="AB316" s="1"/>
  <c r="H416"/>
  <c r="W429"/>
  <c r="X301"/>
  <c r="AB301" s="1"/>
  <c r="X429"/>
  <c r="AB429" s="1"/>
  <c r="X184"/>
  <c r="AB184" s="1"/>
  <c r="X291"/>
  <c r="AB291" s="1"/>
  <c r="X124"/>
  <c r="AB124" s="1"/>
  <c r="X136"/>
  <c r="AB136" s="1"/>
  <c r="X143"/>
  <c r="AB143" s="1"/>
  <c r="X167"/>
  <c r="AB167" s="1"/>
  <c r="X169"/>
  <c r="AB169" s="1"/>
  <c r="X178"/>
  <c r="AB178" s="1"/>
  <c r="R190"/>
  <c r="X278"/>
  <c r="AB278" s="1"/>
  <c r="X288"/>
  <c r="AB288" s="1"/>
  <c r="R146"/>
  <c r="M146"/>
  <c r="H146"/>
  <c r="X76"/>
  <c r="AB76" s="1"/>
  <c r="X94"/>
  <c r="AB94" s="1"/>
  <c r="X98"/>
  <c r="AB98" s="1"/>
  <c r="R133"/>
  <c r="M133"/>
  <c r="H133"/>
  <c r="R205"/>
  <c r="X176"/>
  <c r="AB176" s="1"/>
  <c r="X80"/>
  <c r="AB80" s="1"/>
  <c r="X86"/>
  <c r="AB86" s="1"/>
  <c r="X100"/>
  <c r="AB100" s="1"/>
  <c r="X118"/>
  <c r="AB118" s="1"/>
  <c r="X126"/>
  <c r="AB126" s="1"/>
  <c r="W133"/>
  <c r="X135"/>
  <c r="AB135" s="1"/>
  <c r="X146"/>
  <c r="AB146" s="1"/>
  <c r="X168"/>
  <c r="AB168" s="1"/>
  <c r="X171"/>
  <c r="AB171" s="1"/>
  <c r="X183"/>
  <c r="AB183" s="1"/>
  <c r="X229"/>
  <c r="AB229" s="1"/>
  <c r="X276"/>
  <c r="AB276" s="1"/>
  <c r="X282"/>
  <c r="AB282" s="1"/>
  <c r="X284"/>
  <c r="AB284" s="1"/>
  <c r="X290"/>
  <c r="AB290" s="1"/>
  <c r="X292"/>
  <c r="AB292" s="1"/>
  <c r="X297"/>
  <c r="AB297" s="1"/>
  <c r="X303"/>
  <c r="AB303" s="1"/>
  <c r="X305"/>
  <c r="AB305" s="1"/>
  <c r="X311"/>
  <c r="AB311" s="1"/>
  <c r="X313"/>
  <c r="AB313" s="1"/>
  <c r="X319"/>
  <c r="AB319" s="1"/>
  <c r="X321"/>
  <c r="AB321" s="1"/>
  <c r="X330"/>
  <c r="AB330" s="1"/>
  <c r="X332"/>
  <c r="AB332" s="1"/>
  <c r="X388"/>
  <c r="AB388" s="1"/>
  <c r="X437"/>
  <c r="AB437" s="1"/>
  <c r="X453"/>
  <c r="AB453" s="1"/>
  <c r="H41"/>
  <c r="X279"/>
  <c r="AB279" s="1"/>
  <c r="X281"/>
  <c r="AB281" s="1"/>
  <c r="X287"/>
  <c r="AB287" s="1"/>
  <c r="X289"/>
  <c r="AB289" s="1"/>
  <c r="X295"/>
  <c r="AB295" s="1"/>
  <c r="X296"/>
  <c r="AB296" s="1"/>
  <c r="X302"/>
  <c r="AB302" s="1"/>
  <c r="X304"/>
  <c r="AB304" s="1"/>
  <c r="X310"/>
  <c r="AB310" s="1"/>
  <c r="X312"/>
  <c r="AB312" s="1"/>
  <c r="X318"/>
  <c r="AB318" s="1"/>
  <c r="X320"/>
  <c r="AB320" s="1"/>
  <c r="X327"/>
  <c r="AB327" s="1"/>
  <c r="X329"/>
  <c r="AB329" s="1"/>
  <c r="X386"/>
  <c r="AB386" s="1"/>
  <c r="X389"/>
  <c r="AB389" s="1"/>
  <c r="R393"/>
  <c r="X433"/>
  <c r="AB433" s="1"/>
  <c r="X449"/>
  <c r="AB449" s="1"/>
  <c r="M50"/>
  <c r="X294"/>
  <c r="AB294" s="1"/>
  <c r="X299"/>
  <c r="AB299" s="1"/>
  <c r="X307"/>
  <c r="AB307" s="1"/>
  <c r="X315"/>
  <c r="AB315" s="1"/>
  <c r="X323"/>
  <c r="AB323" s="1"/>
  <c r="X461"/>
  <c r="AB461" s="1"/>
  <c r="R41"/>
  <c r="H50"/>
  <c r="X338"/>
  <c r="AB338" s="1"/>
  <c r="X345"/>
  <c r="AB345" s="1"/>
  <c r="X361"/>
  <c r="AB361" s="1"/>
  <c r="X441"/>
  <c r="AB441" s="1"/>
  <c r="X457"/>
  <c r="AB457" s="1"/>
  <c r="M41"/>
  <c r="X543"/>
  <c r="AB543" s="1"/>
  <c r="X544"/>
  <c r="AB544" s="1"/>
  <c r="X412"/>
  <c r="AB412" s="1"/>
  <c r="X156"/>
  <c r="AB156" s="1"/>
  <c r="X545"/>
  <c r="AB545" s="1"/>
  <c r="AB504"/>
  <c r="H543"/>
  <c r="H545"/>
  <c r="X499"/>
  <c r="AB499" s="1"/>
  <c r="X149"/>
  <c r="AB149" s="1"/>
  <c r="X224"/>
  <c r="AB224" s="1"/>
  <c r="X245"/>
  <c r="AB245" s="1"/>
  <c r="X366"/>
  <c r="AB366" s="1"/>
  <c r="X238"/>
  <c r="AB238" s="1"/>
  <c r="X241"/>
  <c r="AB241" s="1"/>
  <c r="X364"/>
  <c r="AB364" s="1"/>
  <c r="X372"/>
  <c r="AB372" s="1"/>
  <c r="X206"/>
  <c r="AB206" s="1"/>
  <c r="X213"/>
  <c r="AB213" s="1"/>
  <c r="X337"/>
  <c r="AB337" s="1"/>
  <c r="X340"/>
  <c r="AB340" s="1"/>
  <c r="X353"/>
  <c r="AB353" s="1"/>
  <c r="X356"/>
  <c r="AB356" s="1"/>
  <c r="X346"/>
  <c r="AB346" s="1"/>
  <c r="X362"/>
  <c r="AB362" s="1"/>
  <c r="X231"/>
  <c r="AB231" s="1"/>
  <c r="X404"/>
  <c r="AB404" s="1"/>
  <c r="X193"/>
  <c r="AB193" s="1"/>
  <c r="X254"/>
  <c r="AB254" s="1"/>
  <c r="X354"/>
  <c r="AB354" s="1"/>
  <c r="X196"/>
  <c r="AB196" s="1"/>
  <c r="X205"/>
  <c r="AB205" s="1"/>
  <c r="X216"/>
  <c r="AB216" s="1"/>
  <c r="X223"/>
  <c r="AB223" s="1"/>
  <c r="X230"/>
  <c r="AB230" s="1"/>
  <c r="X237"/>
  <c r="AB237" s="1"/>
  <c r="X248"/>
  <c r="AB248" s="1"/>
  <c r="X255"/>
  <c r="AB255" s="1"/>
  <c r="X257"/>
  <c r="AB257" s="1"/>
  <c r="X259"/>
  <c r="AB259" s="1"/>
  <c r="X261"/>
  <c r="AB261" s="1"/>
  <c r="X263"/>
  <c r="AB263" s="1"/>
  <c r="X265"/>
  <c r="AB265" s="1"/>
  <c r="X267"/>
  <c r="AB267" s="1"/>
  <c r="X333"/>
  <c r="AB333" s="1"/>
  <c r="X339"/>
  <c r="AB339" s="1"/>
  <c r="X341"/>
  <c r="AB341" s="1"/>
  <c r="X347"/>
  <c r="AB347" s="1"/>
  <c r="X349"/>
  <c r="AB349" s="1"/>
  <c r="X355"/>
  <c r="AB355" s="1"/>
  <c r="X357"/>
  <c r="AB357" s="1"/>
  <c r="X363"/>
  <c r="AB363" s="1"/>
  <c r="X367"/>
  <c r="AB367" s="1"/>
  <c r="X375"/>
  <c r="AB375" s="1"/>
  <c r="X400"/>
  <c r="AB400" s="1"/>
  <c r="X194"/>
  <c r="AB194" s="1"/>
  <c r="X207"/>
  <c r="AB207" s="1"/>
  <c r="X214"/>
  <c r="AB214" s="1"/>
  <c r="X217"/>
  <c r="AB217" s="1"/>
  <c r="X221"/>
  <c r="AB221" s="1"/>
  <c r="X239"/>
  <c r="AB239" s="1"/>
  <c r="X246"/>
  <c r="AB246" s="1"/>
  <c r="X249"/>
  <c r="AB249" s="1"/>
  <c r="X253"/>
  <c r="AB253" s="1"/>
  <c r="X335"/>
  <c r="AB335" s="1"/>
  <c r="X343"/>
  <c r="AB343" s="1"/>
  <c r="X351"/>
  <c r="AB351" s="1"/>
  <c r="X359"/>
  <c r="AB359" s="1"/>
  <c r="X195"/>
  <c r="AB195" s="1"/>
  <c r="X208"/>
  <c r="AB208" s="1"/>
  <c r="X215"/>
  <c r="AB215" s="1"/>
  <c r="X222"/>
  <c r="AB222" s="1"/>
  <c r="X225"/>
  <c r="AB225" s="1"/>
  <c r="X240"/>
  <c r="AB240" s="1"/>
  <c r="X247"/>
  <c r="AB247" s="1"/>
  <c r="X334"/>
  <c r="AB334" s="1"/>
  <c r="X336"/>
  <c r="AB336" s="1"/>
  <c r="X342"/>
  <c r="AB342" s="1"/>
  <c r="X344"/>
  <c r="AB344" s="1"/>
  <c r="X350"/>
  <c r="AB350" s="1"/>
  <c r="X352"/>
  <c r="AB352" s="1"/>
  <c r="X358"/>
  <c r="AB358" s="1"/>
  <c r="X360"/>
  <c r="AB360" s="1"/>
  <c r="X368"/>
  <c r="AB368" s="1"/>
  <c r="X374"/>
  <c r="AB374" s="1"/>
  <c r="X398"/>
  <c r="AB398" s="1"/>
  <c r="X406"/>
  <c r="AB406" s="1"/>
  <c r="X399"/>
  <c r="AB399" s="1"/>
  <c r="X390"/>
  <c r="AB390" s="1"/>
  <c r="X376"/>
  <c r="AB376" s="1"/>
  <c r="X328"/>
  <c r="AB328" s="1"/>
  <c r="X326"/>
  <c r="AB326" s="1"/>
  <c r="X273"/>
  <c r="AB273" s="1"/>
  <c r="X187"/>
  <c r="AB187" s="1"/>
  <c r="X170"/>
  <c r="AB170" s="1"/>
  <c r="X106"/>
  <c r="AB106" s="1"/>
  <c r="X159"/>
  <c r="AB159" s="1"/>
  <c r="X157"/>
  <c r="AB157" s="1"/>
  <c r="X139"/>
  <c r="AB139" s="1"/>
  <c r="X134"/>
  <c r="AB134" s="1"/>
  <c r="X133"/>
  <c r="AB133" s="1"/>
  <c r="X129"/>
  <c r="AB129" s="1"/>
  <c r="X127"/>
  <c r="AB127" s="1"/>
  <c r="X125"/>
  <c r="AB125" s="1"/>
  <c r="X123"/>
  <c r="AB123" s="1"/>
  <c r="X119"/>
  <c r="AB119" s="1"/>
  <c r="X115"/>
  <c r="AB115" s="1"/>
  <c r="X105"/>
  <c r="AB105" s="1"/>
  <c r="X103"/>
  <c r="AB103" s="1"/>
  <c r="X101"/>
  <c r="AB101" s="1"/>
  <c r="X102"/>
  <c r="AB102" s="1"/>
  <c r="X89"/>
  <c r="AB89" s="1"/>
  <c r="X87"/>
  <c r="AB87" s="1"/>
  <c r="X84"/>
  <c r="AB84" s="1"/>
  <c r="X78"/>
  <c r="AB78" s="1"/>
  <c r="X69"/>
  <c r="AB69" s="1"/>
  <c r="X73"/>
  <c r="AB73" s="1"/>
  <c r="X70"/>
  <c r="AB70" s="1"/>
  <c r="X66"/>
  <c r="AB66" s="1"/>
  <c r="X58"/>
  <c r="AB58" s="1"/>
  <c r="X57"/>
  <c r="AB57" s="1"/>
  <c r="S65" i="12"/>
  <c r="R65"/>
  <c r="X50" i="16"/>
  <c r="AB50" s="1"/>
  <c r="X55"/>
  <c r="AB55" s="1"/>
  <c r="X56"/>
  <c r="AB56" s="1"/>
  <c r="X59"/>
  <c r="AB59" s="1"/>
  <c r="X60"/>
  <c r="AB60" s="1"/>
  <c r="X63"/>
  <c r="AB63" s="1"/>
  <c r="X64"/>
  <c r="AB64" s="1"/>
  <c r="X67"/>
  <c r="AB67" s="1"/>
  <c r="X68"/>
  <c r="AB68" s="1"/>
  <c r="X71"/>
  <c r="AB71" s="1"/>
  <c r="X72"/>
  <c r="AB72" s="1"/>
  <c r="X74"/>
  <c r="AB74" s="1"/>
  <c r="X77"/>
  <c r="AB77" s="1"/>
  <c r="X85"/>
  <c r="AB85" s="1"/>
  <c r="X93"/>
  <c r="AB93" s="1"/>
  <c r="X41"/>
  <c r="AB41" s="1"/>
  <c r="X42"/>
  <c r="AB42" s="1"/>
  <c r="W50"/>
  <c r="X51"/>
  <c r="AB51" s="1"/>
  <c r="X52"/>
  <c r="AB52" s="1"/>
  <c r="X75"/>
  <c r="AB75" s="1"/>
  <c r="X83"/>
  <c r="AB83" s="1"/>
  <c r="X91"/>
  <c r="AB91" s="1"/>
  <c r="X44"/>
  <c r="AB44" s="1"/>
  <c r="X54"/>
  <c r="AB54" s="1"/>
  <c r="X46"/>
  <c r="AB46" s="1"/>
  <c r="X79"/>
  <c r="AB79" s="1"/>
  <c r="X154"/>
  <c r="AB154" s="1"/>
  <c r="X155"/>
  <c r="AB155" s="1"/>
  <c r="X165"/>
  <c r="AB165" s="1"/>
  <c r="X166"/>
  <c r="AB166" s="1"/>
  <c r="X173"/>
  <c r="AB173" s="1"/>
  <c r="X174"/>
  <c r="AB174" s="1"/>
  <c r="X181"/>
  <c r="AB181" s="1"/>
  <c r="X182"/>
  <c r="AB182" s="1"/>
  <c r="W190"/>
  <c r="X191"/>
  <c r="AB191" s="1"/>
  <c r="X192"/>
  <c r="AB192" s="1"/>
  <c r="X199"/>
  <c r="AB199" s="1"/>
  <c r="X202"/>
  <c r="AB202" s="1"/>
  <c r="H205"/>
  <c r="X211"/>
  <c r="AB211" s="1"/>
  <c r="X212"/>
  <c r="AB212" s="1"/>
  <c r="X219"/>
  <c r="AB219" s="1"/>
  <c r="X220"/>
  <c r="AB220" s="1"/>
  <c r="X227"/>
  <c r="AB227" s="1"/>
  <c r="X228"/>
  <c r="AB228" s="1"/>
  <c r="X235"/>
  <c r="AB235" s="1"/>
  <c r="X236"/>
  <c r="AB236" s="1"/>
  <c r="X243"/>
  <c r="AB243" s="1"/>
  <c r="X244"/>
  <c r="AB244" s="1"/>
  <c r="X251"/>
  <c r="AB251" s="1"/>
  <c r="X252"/>
  <c r="AB252" s="1"/>
  <c r="X274"/>
  <c r="AB274" s="1"/>
  <c r="X256"/>
  <c r="AB256" s="1"/>
  <c r="X258"/>
  <c r="AB258" s="1"/>
  <c r="X260"/>
  <c r="AB260" s="1"/>
  <c r="X262"/>
  <c r="AB262" s="1"/>
  <c r="X264"/>
  <c r="AB264" s="1"/>
  <c r="X266"/>
  <c r="AB266" s="1"/>
  <c r="X268"/>
  <c r="AB268" s="1"/>
  <c r="X270"/>
  <c r="AB270" s="1"/>
  <c r="X272"/>
  <c r="AB272" s="1"/>
  <c r="X153"/>
  <c r="AB153" s="1"/>
  <c r="X161"/>
  <c r="AB161" s="1"/>
  <c r="X172"/>
  <c r="AB172" s="1"/>
  <c r="X180"/>
  <c r="AB180" s="1"/>
  <c r="M190"/>
  <c r="X190"/>
  <c r="AB190" s="1"/>
  <c r="X198"/>
  <c r="AB198" s="1"/>
  <c r="X210"/>
  <c r="AB210" s="1"/>
  <c r="X218"/>
  <c r="AB218" s="1"/>
  <c r="X226"/>
  <c r="AB226" s="1"/>
  <c r="X234"/>
  <c r="AB234" s="1"/>
  <c r="X242"/>
  <c r="AB242" s="1"/>
  <c r="X250"/>
  <c r="AB250" s="1"/>
  <c r="X417"/>
  <c r="AB417" s="1"/>
  <c r="X370"/>
  <c r="AB370" s="1"/>
  <c r="X371"/>
  <c r="AB371" s="1"/>
  <c r="W381"/>
  <c r="X382"/>
  <c r="AB382" s="1"/>
  <c r="X383"/>
  <c r="AB383" s="1"/>
  <c r="H386"/>
  <c r="W393"/>
  <c r="X394"/>
  <c r="AB394" s="1"/>
  <c r="X395"/>
  <c r="AB395" s="1"/>
  <c r="X402"/>
  <c r="AB402" s="1"/>
  <c r="X403"/>
  <c r="AB403" s="1"/>
  <c r="X410"/>
  <c r="AB410" s="1"/>
  <c r="X411"/>
  <c r="AB411" s="1"/>
  <c r="R429"/>
  <c r="X430"/>
  <c r="AB430" s="1"/>
  <c r="X431"/>
  <c r="AB431" s="1"/>
  <c r="X434"/>
  <c r="AB434" s="1"/>
  <c r="X435"/>
  <c r="AB435" s="1"/>
  <c r="X438"/>
  <c r="AB438" s="1"/>
  <c r="X439"/>
  <c r="AB439" s="1"/>
  <c r="X442"/>
  <c r="AB442" s="1"/>
  <c r="X443"/>
  <c r="AB443" s="1"/>
  <c r="X446"/>
  <c r="AB446" s="1"/>
  <c r="X447"/>
  <c r="AB447" s="1"/>
  <c r="X450"/>
  <c r="AB450" s="1"/>
  <c r="X451"/>
  <c r="AB451" s="1"/>
  <c r="X454"/>
  <c r="AB454" s="1"/>
  <c r="X455"/>
  <c r="AB455" s="1"/>
  <c r="X458"/>
  <c r="AB458" s="1"/>
  <c r="X459"/>
  <c r="AB459" s="1"/>
  <c r="AB464"/>
  <c r="X365"/>
  <c r="AB365" s="1"/>
  <c r="X373"/>
  <c r="AB373" s="1"/>
  <c r="X387"/>
  <c r="AB387" s="1"/>
  <c r="X397"/>
  <c r="AB397" s="1"/>
  <c r="X405"/>
  <c r="AB405" s="1"/>
  <c r="X413"/>
  <c r="AB413" s="1"/>
  <c r="X418"/>
  <c r="AB418" s="1"/>
  <c r="M429"/>
  <c r="X432"/>
  <c r="AB432" s="1"/>
  <c r="X436"/>
  <c r="AB436" s="1"/>
  <c r="X440"/>
  <c r="AB440" s="1"/>
  <c r="X444"/>
  <c r="AB444" s="1"/>
  <c r="X448"/>
  <c r="AB448" s="1"/>
  <c r="X452"/>
  <c r="AB452" s="1"/>
  <c r="X456"/>
  <c r="AB456" s="1"/>
  <c r="X460"/>
  <c r="AB460" s="1"/>
  <c r="AB477"/>
  <c r="X498"/>
  <c r="AB498" s="1"/>
  <c r="AB503"/>
  <c r="X369"/>
  <c r="AB369" s="1"/>
  <c r="X381"/>
  <c r="AB381" s="1"/>
  <c r="X393"/>
  <c r="AB393" s="1"/>
  <c r="X401"/>
  <c r="AB401" s="1"/>
  <c r="X409"/>
  <c r="AB409" s="1"/>
  <c r="X497"/>
  <c r="AB497" s="1"/>
  <c r="H544"/>
  <c r="G936" l="1"/>
  <c r="Q935"/>
  <c r="Q937" s="1"/>
  <c r="V935"/>
  <c r="V937" s="1"/>
  <c r="L935"/>
  <c r="L937" s="1"/>
  <c r="G935"/>
  <c r="AA930"/>
  <c r="G937" l="1"/>
  <c r="AA931"/>
  <c r="AA932" s="1"/>
</calcChain>
</file>

<file path=xl/sharedStrings.xml><?xml version="1.0" encoding="utf-8"?>
<sst xmlns="http://schemas.openxmlformats.org/spreadsheetml/2006/main" count="1982" uniqueCount="1090">
  <si>
    <t>For Common-Use Supplies and Equipment</t>
  </si>
  <si>
    <t xml:space="preserve">                        INSTRUCTIONS IN FILLING OUT THE ANNUAL PROCUREMENT PLAN (APP) FORM:</t>
  </si>
  <si>
    <t xml:space="preserve">                        1.     Select the appropriate worksheet depending on the nearest Regional/Provincial Depot in your area.</t>
  </si>
  <si>
    <t xml:space="preserve">                        2.     For Sub - Depots please refer to the following (Arranged/ Classified according to commmonality of freight cost):</t>
  </si>
  <si>
    <r>
      <t xml:space="preserve">                                                              a. Bukidnon, Puerto Princesa Palawan, Biliran, Borongan, Misamis Occidental (Oroquieta) and Southern Leyte (Maasin)- </t>
    </r>
    <r>
      <rPr>
        <b/>
        <sz val="12"/>
        <rFont val="Candara"/>
        <family val="2"/>
      </rPr>
      <t>Region XIII</t>
    </r>
  </si>
  <si>
    <r>
      <t xml:space="preserve">                                                              b. Misamis Oriental, Bacolod, Calbayog, Bontoc  and Northern Samar (Catarman)- </t>
    </r>
    <r>
      <rPr>
        <b/>
        <sz val="12"/>
        <rFont val="Candara"/>
        <family val="2"/>
      </rPr>
      <t>Regions VI, VII, VIII, X, &amp; XI</t>
    </r>
  </si>
  <si>
    <r>
      <t xml:space="preserve">                                                              c. Surigao Del Norte - </t>
    </r>
    <r>
      <rPr>
        <b/>
        <sz val="12"/>
        <rFont val="Candara"/>
        <family val="2"/>
      </rPr>
      <t>Surigao Del Norte</t>
    </r>
  </si>
  <si>
    <r>
      <t xml:space="preserve">                                                              d. Zamboanga Sibugay- </t>
    </r>
    <r>
      <rPr>
        <b/>
        <sz val="12"/>
        <rFont val="Candara"/>
        <family val="2"/>
      </rPr>
      <t>Zamboanga Sibugay</t>
    </r>
  </si>
  <si>
    <r>
      <t xml:space="preserve">                                                              e. Camiguin - </t>
    </r>
    <r>
      <rPr>
        <b/>
        <sz val="12"/>
        <rFont val="Candara"/>
        <family val="2"/>
      </rPr>
      <t>Camiguin</t>
    </r>
  </si>
  <si>
    <r>
      <t xml:space="preserve">                        3.     Indicate the agency’s </t>
    </r>
    <r>
      <rPr>
        <b/>
        <sz val="12"/>
        <rFont val="Candara"/>
        <family val="2"/>
      </rPr>
      <t xml:space="preserve">monthly </t>
    </r>
    <r>
      <rPr>
        <sz val="12"/>
        <rFont val="Candara"/>
        <family val="2"/>
      </rPr>
      <t>requirement per item in the APP form.  The form will automatically compute for the Total Quarterly requirement, Total Amount per item and the Grand Total.</t>
    </r>
  </si>
  <si>
    <t xml:space="preserve">                        4.     APPs are considered incorrect if: a) form used is other than the prescribed format downloaded at  philgeps.gov.ph and; b)  correct format is used but fields were deleted and/or inserted</t>
  </si>
  <si>
    <t xml:space="preserve">                                 in Portion A of the APP. The agency will be informed through e-mail if the submission is incorrect.</t>
  </si>
  <si>
    <r>
      <rPr>
        <b/>
        <sz val="12"/>
        <rFont val="Candara"/>
        <family val="2"/>
      </rPr>
      <t xml:space="preserve">                        </t>
    </r>
    <r>
      <rPr>
        <sz val="12"/>
        <rFont val="Candara"/>
        <family val="2"/>
      </rPr>
      <t xml:space="preserve">5.     For Other Items not available from the Procurement Service but regularly purchased from other sources, agency must specify/indicate the item name under each category and unit price based on their last </t>
    </r>
  </si>
  <si>
    <t xml:space="preserve">                                purchase of the item/s. These items will be evaluated by the Procurement Service and may be considered Common Supplies or Equipment (CSE). Items will be added to the electronic catalogue / </t>
  </si>
  <si>
    <t xml:space="preserve">                                virtual store as soon as it is procured and made available by the Procurement Service.</t>
  </si>
  <si>
    <t xml:space="preserve">                        9.     For further assistance/clarification, agencies may call the Planning Division of the Procurement Service at telephone nos. (02)561-6116 or (02)689-7750 loc. 4021.</t>
  </si>
  <si>
    <t>Item &amp; Specifications</t>
  </si>
  <si>
    <t>Unit of Measure</t>
  </si>
  <si>
    <t>Quantity Requirement</t>
  </si>
  <si>
    <t>TOTAL AMOUNT</t>
  </si>
  <si>
    <t>Jan</t>
  </si>
  <si>
    <t>Feb</t>
  </si>
  <si>
    <t xml:space="preserve">March </t>
  </si>
  <si>
    <t>Q1</t>
  </si>
  <si>
    <t xml:space="preserve">April </t>
  </si>
  <si>
    <t xml:space="preserve">May </t>
  </si>
  <si>
    <t>June</t>
  </si>
  <si>
    <t>Q2</t>
  </si>
  <si>
    <t>July</t>
  </si>
  <si>
    <t>Aug</t>
  </si>
  <si>
    <t>Sept</t>
  </si>
  <si>
    <t>Q3</t>
  </si>
  <si>
    <t>Oct</t>
  </si>
  <si>
    <t>Nov</t>
  </si>
  <si>
    <t>Dec</t>
  </si>
  <si>
    <t>Q4</t>
  </si>
  <si>
    <t>Total</t>
  </si>
  <si>
    <t>A. AVAILABLE AT PROCUREMENT SERVICE STORES</t>
  </si>
  <si>
    <t>COMMON ELECTRICAL SUPPLIES</t>
  </si>
  <si>
    <t>piece</t>
  </si>
  <si>
    <t>set</t>
  </si>
  <si>
    <t>roll</t>
  </si>
  <si>
    <t>box</t>
  </si>
  <si>
    <t>cart</t>
  </si>
  <si>
    <t>pack</t>
  </si>
  <si>
    <t>COMMON OFFICE SUPPLIES</t>
  </si>
  <si>
    <t>can</t>
  </si>
  <si>
    <t>bottle</t>
  </si>
  <si>
    <t>pair</t>
  </si>
  <si>
    <t>pad</t>
  </si>
  <si>
    <t>bundle</t>
  </si>
  <si>
    <t>jar</t>
  </si>
  <si>
    <t>tube</t>
  </si>
  <si>
    <t>case</t>
  </si>
  <si>
    <t>ream</t>
  </si>
  <si>
    <t>book</t>
  </si>
  <si>
    <t>spool</t>
  </si>
  <si>
    <t>COMMON OFFICE DEVICES</t>
  </si>
  <si>
    <t>COMMON JANITORIAL SUPPLIES</t>
  </si>
  <si>
    <t>pouch</t>
  </si>
  <si>
    <t>COMMON OFFICE EQUIPMENT</t>
  </si>
  <si>
    <t>unit</t>
  </si>
  <si>
    <t>C. TOTAL (A + B):</t>
  </si>
  <si>
    <t>D. ADDITIONAL PROVISION FOR INFLATION      (10% of TOTAL)</t>
  </si>
  <si>
    <t>TOTAL MONTHLY CASH REQUIREMENTS</t>
  </si>
  <si>
    <t>*Other categories that are not indicated herein</t>
  </si>
  <si>
    <t>**Prices are FOB Manila/Applicable for items under A.</t>
  </si>
  <si>
    <t xml:space="preserve">We hereby warrant that the total amount reflected in this Annual Supplies/ Equipment Procurement Plan to procure the listed common-use supplies, materials and equipment has been included in or is within our approved budget for the year. </t>
  </si>
  <si>
    <t>Prepared by:</t>
  </si>
  <si>
    <t xml:space="preserve">Certified Funds Available / </t>
  </si>
  <si>
    <t>Approved by:</t>
  </si>
  <si>
    <t xml:space="preserve"> </t>
  </si>
  <si>
    <t>Certified Appropriate Funds Available:</t>
  </si>
  <si>
    <t xml:space="preserve">                       </t>
  </si>
  <si>
    <t>copy</t>
  </si>
  <si>
    <t>liter</t>
  </si>
  <si>
    <t>Desktop computer</t>
  </si>
  <si>
    <t>Laptop</t>
  </si>
  <si>
    <t>Projector, ceiling mount, 3600 lumens</t>
  </si>
  <si>
    <t>Plaque</t>
  </si>
  <si>
    <t>Wall clock</t>
  </si>
  <si>
    <t>Bulb, LED</t>
  </si>
  <si>
    <t>Emergency light</t>
  </si>
  <si>
    <t>Flashlight, heavy duty</t>
  </si>
  <si>
    <t>Office table</t>
  </si>
  <si>
    <t>Batteries, 9V</t>
  </si>
  <si>
    <t>Checkbook, MDS</t>
  </si>
  <si>
    <t>UPS 500 watts</t>
  </si>
  <si>
    <t>Answer sheets, standardized materials</t>
  </si>
  <si>
    <t>Borrower's card</t>
  </si>
  <si>
    <t>Report card envelope</t>
  </si>
  <si>
    <t>Pillow</t>
  </si>
  <si>
    <t>Water dispenser</t>
  </si>
  <si>
    <t>Two-way radio</t>
  </si>
  <si>
    <t>Glass cleaner</t>
  </si>
  <si>
    <t>Mop cloth</t>
  </si>
  <si>
    <t>Muriatic acid</t>
  </si>
  <si>
    <t>Tires, 175 R13</t>
  </si>
  <si>
    <t>LORNA P. HERNANDEZ</t>
  </si>
  <si>
    <t>MERLY V. PALAYPAYON</t>
  </si>
  <si>
    <t>ELSIE G. FERRER</t>
  </si>
  <si>
    <t>ANNUAL PROCUREMENT PLAN FOR 2016</t>
  </si>
  <si>
    <t>Director III</t>
  </si>
  <si>
    <t>Noted by:</t>
  </si>
  <si>
    <t>Toner MP C2550, black</t>
  </si>
  <si>
    <t>Toner MP C2550, cyan</t>
  </si>
  <si>
    <t>Toner MP C2550, magenta</t>
  </si>
  <si>
    <t>Toner MP C2550, yellow</t>
  </si>
  <si>
    <t>Ballpen, ordinary</t>
  </si>
  <si>
    <t>Cups and saucer</t>
  </si>
  <si>
    <t>dozen</t>
  </si>
  <si>
    <t>Placemat</t>
  </si>
  <si>
    <t>Spoon, fork, teaspoon</t>
  </si>
  <si>
    <t>Plate</t>
  </si>
  <si>
    <t>Swivel chair</t>
  </si>
  <si>
    <t>Paper, plain short</t>
  </si>
  <si>
    <t>Plastic cover</t>
  </si>
  <si>
    <t>OFFICE EQUIPMENT AND ACCESSORIES</t>
  </si>
  <si>
    <t>OFFICE SUPPLIES</t>
  </si>
  <si>
    <t>CLEANING EQUIPMENT AND SUPPLIES</t>
  </si>
  <si>
    <t>PAPER MATERIALS AND PRODUCTS</t>
  </si>
  <si>
    <t>LIGHTING AND FIXTURES AND ACCESSORIES</t>
  </si>
  <si>
    <t>COMPUTER SUPPLIES</t>
  </si>
  <si>
    <t>EQUIPMENT</t>
  </si>
  <si>
    <t>issue</t>
  </si>
  <si>
    <t>Newspaper (PDI; Philippine Star)</t>
  </si>
  <si>
    <t>Agriculture</t>
  </si>
  <si>
    <t>National Geographic</t>
  </si>
  <si>
    <t>Reader's Digest</t>
  </si>
  <si>
    <t>Time Magazine</t>
  </si>
  <si>
    <t>Scientific American</t>
  </si>
  <si>
    <t>Popular Science</t>
  </si>
  <si>
    <t>Discover</t>
  </si>
  <si>
    <t>Entrepreneur</t>
  </si>
  <si>
    <t>Crafts and Things</t>
  </si>
  <si>
    <t>Health and Lifestyle</t>
  </si>
  <si>
    <t>Kerygma</t>
  </si>
  <si>
    <t>Good Housekeeping</t>
  </si>
  <si>
    <t>Arts &amp; Activities</t>
  </si>
  <si>
    <t>History Teacher</t>
  </si>
  <si>
    <t>Mathematics Teacher</t>
  </si>
  <si>
    <t>Science Teacher</t>
  </si>
  <si>
    <t>The Physics Teacher</t>
  </si>
  <si>
    <t>Damayan (Grade 7)</t>
  </si>
  <si>
    <t>Damayan (Grade 8)</t>
  </si>
  <si>
    <t>Ibon Facts &amp; Figures</t>
  </si>
  <si>
    <t>Better: Evidenced Based Education K-12</t>
  </si>
  <si>
    <t>Cellphone</t>
  </si>
  <si>
    <t>Paper, sticker</t>
  </si>
  <si>
    <t>School register, secondary</t>
  </si>
  <si>
    <t>Special paper for Form 137</t>
  </si>
  <si>
    <t>Report card form</t>
  </si>
  <si>
    <t>Trash bin, foot-pedaled</t>
  </si>
  <si>
    <t>Specialty paper</t>
  </si>
  <si>
    <t>Hand towel</t>
  </si>
  <si>
    <t>Curtains</t>
  </si>
  <si>
    <t>Curtain hooks</t>
  </si>
  <si>
    <t>Pillow case</t>
  </si>
  <si>
    <t>Disinfectant solution 900ml</t>
  </si>
  <si>
    <t>Disinfectant soaking solution 120</t>
  </si>
  <si>
    <t>Paracetamol 500 mg tablet 500's</t>
  </si>
  <si>
    <t>Mefenamic Acid 500mg 100's</t>
  </si>
  <si>
    <t>Phenylpropanolamine Hcl + Chlorphenamine Maleate + Paracetamol tablet 25mg/2mg/500mg 500's</t>
  </si>
  <si>
    <t>Amoxicillin 500mg capsule  100's</t>
  </si>
  <si>
    <t>Cetirizine 10mg tablet 100's</t>
  </si>
  <si>
    <t>Dextromethorphan + Phenylphrine + Paracetamol 15mg/10mg/325mg capsule100's</t>
  </si>
  <si>
    <t>Ibuprofen  200mg softgel Capsule 100's</t>
  </si>
  <si>
    <t>Metoclopramide 10mg tablet 100's</t>
  </si>
  <si>
    <t>Aluminum Hydroxide + Magnesium Hydroxide + simeticone 178mg/233mg/30mg tablet 100's</t>
  </si>
  <si>
    <t>Oral Rehydration Solution sachet 100's</t>
  </si>
  <si>
    <t>Hyocine Butylbromide 10mg tablet 120's</t>
  </si>
  <si>
    <t>Loperamide 2mg capsule 10's</t>
  </si>
  <si>
    <t>Betahistine 8 mg tablet 10's</t>
  </si>
  <si>
    <t>Ipratropium + Salbutamol nebule</t>
  </si>
  <si>
    <t>Chlorphenamine Maleate 10mg ampule</t>
  </si>
  <si>
    <t>Dextrose 5% Lactated Ringers 1L</t>
  </si>
  <si>
    <t>Dextrose 5% water 500 ml</t>
  </si>
  <si>
    <t>Garamycin eye drops</t>
  </si>
  <si>
    <t xml:space="preserve">Silver Sulfadiazine 1% cream 5g </t>
  </si>
  <si>
    <t>Menthol Salicylate Camphor Ointment 10mg</t>
  </si>
  <si>
    <t xml:space="preserve">Venoset (macroset) </t>
  </si>
  <si>
    <t>Venous catheter (Vasocan) g.22</t>
  </si>
  <si>
    <t>Venous catheter (Vasocan) g.20</t>
  </si>
  <si>
    <t>Micropore plaster 1 inch roll 12's</t>
  </si>
  <si>
    <t>Sterile gauze packs 100's</t>
  </si>
  <si>
    <t xml:space="preserve">Rolled elastic bandage 3" </t>
  </si>
  <si>
    <t xml:space="preserve">Rolled elastic bandage 4" </t>
  </si>
  <si>
    <t>Arm sling medium</t>
  </si>
  <si>
    <t>Cervical collar soft medium</t>
  </si>
  <si>
    <t>Cervical collar soft large</t>
  </si>
  <si>
    <t>Latex examination gloves medium 100's</t>
  </si>
  <si>
    <t>Cotton absorbent 200g</t>
  </si>
  <si>
    <t>Band aid strips 100's</t>
  </si>
  <si>
    <t>Hand antiseptic gel</t>
  </si>
  <si>
    <t>gallon</t>
  </si>
  <si>
    <t>Hand soap</t>
  </si>
  <si>
    <t>Electrical socket</t>
  </si>
  <si>
    <t>Utility box</t>
  </si>
  <si>
    <t>Weighing scale (bathroom)</t>
  </si>
  <si>
    <t>Penlight</t>
  </si>
  <si>
    <t>Digital thermometer</t>
  </si>
  <si>
    <t xml:space="preserve">Voice recorder, Moonar 8GB digital dictaphone MP3 player </t>
  </si>
  <si>
    <t>Couch for counseling room</t>
  </si>
  <si>
    <t>Cummulative folder</t>
  </si>
  <si>
    <t>Disposable glasses</t>
  </si>
  <si>
    <t>Differential Aptitude Test</t>
  </si>
  <si>
    <t>Test Materials for Guidance Office</t>
  </si>
  <si>
    <t>Ottis Lennon School Ability Test</t>
  </si>
  <si>
    <t>Carreer Test</t>
  </si>
  <si>
    <t>Anxiety Test</t>
  </si>
  <si>
    <t>Photocopier, Gestetner MPC2003</t>
  </si>
  <si>
    <t>Printer with scanner</t>
  </si>
  <si>
    <t>Wooden counter-top with three to four built-in cabinet</t>
  </si>
  <si>
    <t>SRA Materials</t>
  </si>
  <si>
    <t xml:space="preserve">piece </t>
  </si>
  <si>
    <t>SRA kit 2C</t>
  </si>
  <si>
    <t>SRA kit 3A</t>
  </si>
  <si>
    <t>SRA kit 3B</t>
  </si>
  <si>
    <t>Student record books 2A</t>
  </si>
  <si>
    <t>Student record books 2B</t>
  </si>
  <si>
    <t>Student record books 2C</t>
  </si>
  <si>
    <t>Student record books 3A</t>
  </si>
  <si>
    <t>Student record books 3B</t>
  </si>
  <si>
    <t>DVD player</t>
  </si>
  <si>
    <t>Mic DM 289 w/ light and chime for paging system</t>
  </si>
  <si>
    <t>Lateral filing cabinet / steel filing cabinet</t>
  </si>
  <si>
    <t>Dormitory Supplies</t>
  </si>
  <si>
    <t>TV stand</t>
  </si>
  <si>
    <t>Double deck  steel size 4x28x75</t>
  </si>
  <si>
    <t>Mattresses foam size 4x28x75</t>
  </si>
  <si>
    <t xml:space="preserve">Bedsheet </t>
  </si>
  <si>
    <t xml:space="preserve">Bed, single size (for guest room) </t>
  </si>
  <si>
    <t>Plants and garden pots</t>
  </si>
  <si>
    <t>Sofa set (guest receiving area)</t>
  </si>
  <si>
    <t>Emergency light, LED, wall-mounted</t>
  </si>
  <si>
    <t>Receptacles</t>
  </si>
  <si>
    <t>First aid kit</t>
  </si>
  <si>
    <t>Hand sanitizer dispenser, wall-mounted</t>
  </si>
  <si>
    <t>Water faucet</t>
  </si>
  <si>
    <t>Microsoft volume licenses</t>
  </si>
  <si>
    <t>Desktop computer i7</t>
  </si>
  <si>
    <t>Server, high-end</t>
  </si>
  <si>
    <t>Computer table</t>
  </si>
  <si>
    <t>Lego kit EV3</t>
  </si>
  <si>
    <t>Lego kit EV3 expansion set</t>
  </si>
  <si>
    <t>Tools (For AdTech)</t>
  </si>
  <si>
    <t>Side cutters</t>
  </si>
  <si>
    <t>Soldering iron</t>
  </si>
  <si>
    <t>Half-round nose pliers</t>
  </si>
  <si>
    <t>Wire strippers</t>
  </si>
  <si>
    <t>Soldering station</t>
  </si>
  <si>
    <t>Desoldering pump</t>
  </si>
  <si>
    <t>Screw driver, phillips</t>
  </si>
  <si>
    <t>Screw driver, flat</t>
  </si>
  <si>
    <t>Clamp multimeter</t>
  </si>
  <si>
    <t>Pull-push rule</t>
  </si>
  <si>
    <t>Acrylic sheet heating oven</t>
  </si>
  <si>
    <t>Breadboard</t>
  </si>
  <si>
    <t>Stranded wire</t>
  </si>
  <si>
    <t>Solid wire</t>
  </si>
  <si>
    <t>Soldering lead</t>
  </si>
  <si>
    <t>Try square</t>
  </si>
  <si>
    <t>Grinder blade</t>
  </si>
  <si>
    <t>Electronic components (LED,transistor,resistor, potentiometer)</t>
  </si>
  <si>
    <t>lot</t>
  </si>
  <si>
    <t>Computer laboratory chair</t>
  </si>
  <si>
    <t>HDMI cable, 10 meters</t>
  </si>
  <si>
    <t>Projector bracket</t>
  </si>
  <si>
    <t>PHOTOGRAPHIC OR FILMING OR VIDEO EQUIPMENT</t>
  </si>
  <si>
    <t>Underwater camera</t>
  </si>
  <si>
    <t>Digital camera</t>
  </si>
  <si>
    <t>Adapter</t>
  </si>
  <si>
    <t>Cork board 2x3</t>
  </si>
  <si>
    <t>Meiosis flip chart</t>
  </si>
  <si>
    <t>copies</t>
  </si>
  <si>
    <t>International Journal of Biological Sciences (ISSN 1449-2288)</t>
  </si>
  <si>
    <t>UV bulb for the isolating room</t>
  </si>
  <si>
    <t>Dissecting set</t>
  </si>
  <si>
    <t>Microcaliper</t>
  </si>
  <si>
    <t>Scalpel blade</t>
  </si>
  <si>
    <t>Microscope, binocular light compound</t>
  </si>
  <si>
    <t>Clock, digital LED</t>
  </si>
  <si>
    <t>Iodine</t>
  </si>
  <si>
    <t>Naphthalene Balls</t>
  </si>
  <si>
    <t>Plaster of Paris</t>
  </si>
  <si>
    <t>kg</t>
  </si>
  <si>
    <t>Acetone</t>
  </si>
  <si>
    <t>Chloroform</t>
  </si>
  <si>
    <t>Dimethyl sulfoxide</t>
  </si>
  <si>
    <t>N. Hexane AR Repacked</t>
  </si>
  <si>
    <t xml:space="preserve">Phenolphthalein </t>
  </si>
  <si>
    <t>Formaldehyde</t>
  </si>
  <si>
    <t>gal</t>
  </si>
  <si>
    <t>Stirring rods</t>
  </si>
  <si>
    <t>Inoculating loops</t>
  </si>
  <si>
    <t>Burettes (2 for acids and 2 bases, Pyrex)</t>
  </si>
  <si>
    <t>Chart of triplet codes (amino acids)</t>
  </si>
  <si>
    <t>Micropore filters</t>
  </si>
  <si>
    <t>Tungsten bulbs (for microscopes and colony counter)</t>
  </si>
  <si>
    <t>Adapters</t>
  </si>
  <si>
    <t xml:space="preserve">UPS HP tower </t>
  </si>
  <si>
    <t>system</t>
  </si>
  <si>
    <t>Krypton spectral tube</t>
  </si>
  <si>
    <t>Resonance apparatus - 80 cm long glass tube w/ movable reservoir</t>
  </si>
  <si>
    <t>Salinity kit</t>
  </si>
  <si>
    <t>Standalone micron CAM microscope  w/  flexiam stand &amp; lamp</t>
  </si>
  <si>
    <t>Macro attachment w/ variable magnification 30X-60X</t>
  </si>
  <si>
    <t>Video capture card</t>
  </si>
  <si>
    <t>USB led illumination system</t>
  </si>
  <si>
    <t>Soil NPK Kit test w/ 30 test samples  &amp; color chart</t>
  </si>
  <si>
    <t>units</t>
  </si>
  <si>
    <t>Digital balance 300g x 0.01g sensitivity, platform 120mm diameter</t>
  </si>
  <si>
    <t xml:space="preserve">Triple beam balance "OHAUS" 2610g capacity 0.1r sensitivity </t>
  </si>
  <si>
    <t>Digital ph meter range: 0-14</t>
  </si>
  <si>
    <t>Electrolysis apparatus</t>
  </si>
  <si>
    <t>sets</t>
  </si>
  <si>
    <t>Microtome - Microm HM 325 (Bio and Research)</t>
  </si>
  <si>
    <t>Aircon</t>
  </si>
  <si>
    <t>Thermometer max. min. -40 to 50 deg qualified for GLOBE program</t>
  </si>
  <si>
    <t>500g</t>
  </si>
  <si>
    <t>250g</t>
  </si>
  <si>
    <t>250ml</t>
  </si>
  <si>
    <t>tank</t>
  </si>
  <si>
    <t>Blower / drier</t>
  </si>
  <si>
    <t>500ml</t>
  </si>
  <si>
    <t>25g</t>
  </si>
  <si>
    <t>100ml</t>
  </si>
  <si>
    <t>100g</t>
  </si>
  <si>
    <t>50ml</t>
  </si>
  <si>
    <t>50g</t>
  </si>
  <si>
    <t>slide</t>
  </si>
  <si>
    <t>Beaker, 50 - 2000 ml</t>
  </si>
  <si>
    <t>Erlenmeyer flask, 100 - 500 ml</t>
  </si>
  <si>
    <t>Volumetric flask, 100 - 1000 ml</t>
  </si>
  <si>
    <t>Ethanol 95%</t>
  </si>
  <si>
    <t>Methanol 95%</t>
  </si>
  <si>
    <t>Phenol red</t>
  </si>
  <si>
    <t>Ammonia standard grade</t>
  </si>
  <si>
    <t>Ceramic spoon</t>
  </si>
  <si>
    <t>pH paper indicator</t>
  </si>
  <si>
    <t>Litmus paper</t>
  </si>
  <si>
    <t>Iron fillings</t>
  </si>
  <si>
    <t>Benzoic acid (powdered form)</t>
  </si>
  <si>
    <t>Zinc nitrate</t>
  </si>
  <si>
    <t>Barium nitrate</t>
  </si>
  <si>
    <t>grams</t>
  </si>
  <si>
    <t>Thermometer (-2 to 200°C or -4 to 392°C)</t>
  </si>
  <si>
    <t xml:space="preserve">Calcium hydroxide </t>
  </si>
  <si>
    <t>Utility clamp</t>
  </si>
  <si>
    <t>Hot plate with magnetic stirrer</t>
  </si>
  <si>
    <t>Digital top loading balance</t>
  </si>
  <si>
    <t>Filter paper</t>
  </si>
  <si>
    <t>Magnesium nitrate</t>
  </si>
  <si>
    <t>Magnesium carbonate</t>
  </si>
  <si>
    <t>Gas mask</t>
  </si>
  <si>
    <t>pH meter</t>
  </si>
  <si>
    <t>Titration set-up</t>
  </si>
  <si>
    <t>Water tank</t>
  </si>
  <si>
    <t>Dessicator</t>
  </si>
  <si>
    <t>Distillation set-up</t>
  </si>
  <si>
    <t>Analytical balance (enclosed)</t>
  </si>
  <si>
    <t>LPG tank refill</t>
  </si>
  <si>
    <t>Igniter</t>
  </si>
  <si>
    <t>Keyboard USB</t>
  </si>
  <si>
    <t>Mouse USB</t>
  </si>
  <si>
    <t>Camping tent</t>
  </si>
  <si>
    <t>Acoustic guitar</t>
  </si>
  <si>
    <t>Keyboard Yamaha PSR S-950</t>
  </si>
  <si>
    <t>Floor polisher</t>
  </si>
  <si>
    <t>TV LED 40"</t>
  </si>
  <si>
    <t>Megaphone</t>
  </si>
  <si>
    <t>Sound system portable</t>
  </si>
  <si>
    <t>Spine board</t>
  </si>
  <si>
    <t>Balance beam</t>
  </si>
  <si>
    <t>Horse bar</t>
  </si>
  <si>
    <t>Trampoline</t>
  </si>
  <si>
    <t>Life-saving Lifebuoy Torpedo</t>
  </si>
  <si>
    <t>Screw cap test tubes</t>
  </si>
  <si>
    <t>Ink, CPI mimeo Gestetner</t>
  </si>
  <si>
    <t>Toner DSm615 tube, Gestetner</t>
  </si>
  <si>
    <t>Toner HP 12A, black</t>
  </si>
  <si>
    <t>Plate count agar</t>
  </si>
  <si>
    <t>bot(500g)</t>
  </si>
  <si>
    <t>Nutrient agar</t>
  </si>
  <si>
    <t>EMB agar</t>
  </si>
  <si>
    <t>Zinc oxide</t>
  </si>
  <si>
    <t>Na thiocyanate</t>
  </si>
  <si>
    <t>Potato dextrose broth</t>
  </si>
  <si>
    <t>MRS Agar</t>
  </si>
  <si>
    <t>Brain heart infusion agar</t>
  </si>
  <si>
    <t>Glucose, analytical grade</t>
  </si>
  <si>
    <t>Micropipettor, 10-100 ; 100-1000; 1000-5000 uL</t>
  </si>
  <si>
    <t xml:space="preserve">bag </t>
  </si>
  <si>
    <t>Pipet tips, 10-100 ; 100-1000; 1000-5000 uL</t>
  </si>
  <si>
    <t>L</t>
  </si>
  <si>
    <t>Benedict's solution</t>
  </si>
  <si>
    <t>Biuret solution technical</t>
  </si>
  <si>
    <t>Cotton</t>
  </si>
  <si>
    <t>Autoclave-proof PE bag</t>
  </si>
  <si>
    <t>NaOH</t>
  </si>
  <si>
    <t>Router</t>
  </si>
  <si>
    <t>Blender</t>
  </si>
  <si>
    <t>Digital thermometer (-50 C to 500 C)</t>
  </si>
  <si>
    <t>Microwave oven</t>
  </si>
  <si>
    <t>Fumehood</t>
  </si>
  <si>
    <t>kit</t>
  </si>
  <si>
    <t>A/C converter / power supply</t>
  </si>
  <si>
    <t>pc</t>
  </si>
  <si>
    <t>meter</t>
  </si>
  <si>
    <t>Stop watch</t>
  </si>
  <si>
    <t xml:space="preserve">Electronic devices, solder station, electronic components </t>
  </si>
  <si>
    <t>Visitor's chair</t>
  </si>
  <si>
    <t>Whiteboard 3x4 ; 2x3</t>
  </si>
  <si>
    <t>Battery, 2SMF</t>
  </si>
  <si>
    <t>LPG 50-kg</t>
  </si>
  <si>
    <t>500 ml</t>
  </si>
  <si>
    <t>Acetic acid glacial AR.</t>
  </si>
  <si>
    <t>Baking powder, all-purpose</t>
  </si>
  <si>
    <t>Aluminum silicate</t>
  </si>
  <si>
    <t>American bacteriological agar</t>
  </si>
  <si>
    <t>Ammonium chloride</t>
  </si>
  <si>
    <t>Baking soda</t>
  </si>
  <si>
    <t>Barium chloride</t>
  </si>
  <si>
    <t>Betadine (povidone-iodine) 10% solution</t>
  </si>
  <si>
    <t>Bromothymol blue</t>
  </si>
  <si>
    <t>Bromothymol blue sodium salt</t>
  </si>
  <si>
    <t>Buffer solution</t>
  </si>
  <si>
    <t>Bunsen burners</t>
  </si>
  <si>
    <t>Calcium carbide (CaC₂)</t>
  </si>
  <si>
    <t>Calcium carbonate, A.R.</t>
  </si>
  <si>
    <t>Calcium chloride (flakes)</t>
  </si>
  <si>
    <t>Carbol fuchsin</t>
  </si>
  <si>
    <t>Cedar wood oil</t>
  </si>
  <si>
    <t>Cobalt chloride</t>
  </si>
  <si>
    <t>Copper (II) sulfate</t>
  </si>
  <si>
    <t>Copper filings (fine)</t>
  </si>
  <si>
    <t>Copper nitrate</t>
  </si>
  <si>
    <t>Copper sulfate</t>
  </si>
  <si>
    <t>Crystal violet</t>
  </si>
  <si>
    <t>Denatured alcohol</t>
  </si>
  <si>
    <t>Dichlorophenolindophenol technical</t>
  </si>
  <si>
    <t>Disposable syringe</t>
  </si>
  <si>
    <t>EDTA solution</t>
  </si>
  <si>
    <t>Electrical wires (different diameters)</t>
  </si>
  <si>
    <t>Equal length spring set</t>
  </si>
  <si>
    <t xml:space="preserve">Equipment drier rack / hanger </t>
  </si>
  <si>
    <t>Face masks</t>
  </si>
  <si>
    <t>Glass funnels (various sizes in mm, Pyrex- small and medium)</t>
  </si>
  <si>
    <t>Gram staining reagent</t>
  </si>
  <si>
    <t>Hand gloves</t>
  </si>
  <si>
    <t>Hexanes J.T. baker</t>
  </si>
  <si>
    <t>Hydrochloric acid 37%</t>
  </si>
  <si>
    <t xml:space="preserve">Iodine crystals </t>
  </si>
  <si>
    <t>Iron oxide tech</t>
  </si>
  <si>
    <t>Isopropyl alcohol 90%</t>
  </si>
  <si>
    <t>Lugol’s iodine (liquid)</t>
  </si>
  <si>
    <t>Magnesium chloride hexahydrate, A.R.</t>
  </si>
  <si>
    <t>Magnesium hydroxide</t>
  </si>
  <si>
    <t>Magnesium oxide light</t>
  </si>
  <si>
    <t>Magnetic wire</t>
  </si>
  <si>
    <t>Manganese sulfate</t>
  </si>
  <si>
    <t xml:space="preserve">Medic diagnostic reagent for XYLOL </t>
  </si>
  <si>
    <t>Medicine droppers</t>
  </si>
  <si>
    <t>Metal slinkies (Physics - waves)</t>
  </si>
  <si>
    <t>Metal test tube holders / racks</t>
  </si>
  <si>
    <t>Methyl orange</t>
  </si>
  <si>
    <t>Methylene chloride</t>
  </si>
  <si>
    <t>Monosodium phosphate</t>
  </si>
  <si>
    <t>Neobdinum magnets</t>
  </si>
  <si>
    <t>Nervous system detachable model</t>
  </si>
  <si>
    <t xml:space="preserve">Nickel sulfate </t>
  </si>
  <si>
    <t>Petri dishes (Pyrex)</t>
  </si>
  <si>
    <t>PAStrack dynamics system ME-6961</t>
  </si>
  <si>
    <t>Petroleum ether 40-60</t>
  </si>
  <si>
    <t>Potassium chloride</t>
  </si>
  <si>
    <t>Potassium chromate</t>
  </si>
  <si>
    <t>Potassium dichromate</t>
  </si>
  <si>
    <t>Potassium hydroxide</t>
  </si>
  <si>
    <t>Potassium iodide</t>
  </si>
  <si>
    <t>Potassium nitrate</t>
  </si>
  <si>
    <t>Potassium permanganate</t>
  </si>
  <si>
    <t>Potassium sulfate</t>
  </si>
  <si>
    <t>Potato dextrose agar</t>
  </si>
  <si>
    <t>Prepared slides of human / animal parasites</t>
  </si>
  <si>
    <t>Prepared specimen-representative animal / phylum</t>
  </si>
  <si>
    <t>Puree denatured alcohol</t>
  </si>
  <si>
    <t>Parafilm rolls</t>
  </si>
  <si>
    <t xml:space="preserve">Silica gel </t>
  </si>
  <si>
    <t>Silver nitrate</t>
  </si>
  <si>
    <t>Sodium acetate</t>
  </si>
  <si>
    <r>
      <t xml:space="preserve">Sodium bicarbonate </t>
    </r>
    <r>
      <rPr>
        <sz val="10"/>
        <rFont val="Calibri"/>
        <family val="2"/>
        <scheme val="minor"/>
      </rPr>
      <t>(sodium hydrogen carbonate)</t>
    </r>
  </si>
  <si>
    <t>Sodium carbonate</t>
  </si>
  <si>
    <t>Sodium chloride</t>
  </si>
  <si>
    <t xml:space="preserve">Sodium hydroxide </t>
  </si>
  <si>
    <t>Sodium hydroxide pellets, purified (corrosive)</t>
  </si>
  <si>
    <t>Sodium nitrate</t>
  </si>
  <si>
    <t>Sodium sulfate</t>
  </si>
  <si>
    <t>Sodium sulfite</t>
  </si>
  <si>
    <t>Sodium thiosulfate</t>
  </si>
  <si>
    <t>Stages of mitosis slides</t>
  </si>
  <si>
    <t>Staining racks</t>
  </si>
  <si>
    <t>Strontium nitrate</t>
  </si>
  <si>
    <t>Sudan III stain</t>
  </si>
  <si>
    <t>Sulfur powder</t>
  </si>
  <si>
    <t>Sulfuric acid 98%</t>
  </si>
  <si>
    <t>Sulfuric acid conc.</t>
  </si>
  <si>
    <t>Test tube brush (various sizes)</t>
  </si>
  <si>
    <t>Test tubes (Pyrex various sizes- 20 small, 20 medium, 20 large)</t>
  </si>
  <si>
    <t>Trypan blue stain 0.4%</t>
  </si>
  <si>
    <t>Violet red bile agar</t>
  </si>
  <si>
    <t>Wire gauze</t>
  </si>
  <si>
    <t>Yeast extract</t>
  </si>
  <si>
    <t>Zinc chloride</t>
  </si>
  <si>
    <t>Zinc metal</t>
  </si>
  <si>
    <t>Camera, DSLR</t>
  </si>
  <si>
    <t>3D DNA model kit</t>
  </si>
  <si>
    <t>Micron CAM, analog</t>
  </si>
  <si>
    <t>Micron CAM, digital</t>
  </si>
  <si>
    <t>Mechanics kit (PASCO)</t>
  </si>
  <si>
    <t>PCR machine</t>
  </si>
  <si>
    <t>Ripple tank set</t>
  </si>
  <si>
    <t>Optics kit</t>
  </si>
  <si>
    <t>Administrative Officer III</t>
  </si>
  <si>
    <t>Mode of Procurement</t>
  </si>
  <si>
    <t>Department of Budget and Management Procurement Monitoring Report as of month/day/2006</t>
  </si>
  <si>
    <t>Code (PAP)</t>
  </si>
  <si>
    <t>Procurement     Program/Project</t>
  </si>
  <si>
    <t>PMO/             End-User</t>
  </si>
  <si>
    <t>Schedule for Each Procurement Activity</t>
  </si>
  <si>
    <t>Source of Funds</t>
  </si>
  <si>
    <t>Estimated Budget (PhP)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</si>
  <si>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</si>
  <si>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</si>
  <si>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</si>
  <si>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</si>
  <si>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</si>
  <si>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</si>
  <si>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</si>
  <si>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</si>
  <si>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</si>
  <si>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</si>
  <si>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</si>
  <si>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Notice of Award</t>
  </si>
  <si>
    <t>Contract Signing</t>
  </si>
  <si>
    <t>Notice to Proceed</t>
  </si>
  <si>
    <t>Delivery/ Completion</t>
  </si>
  <si>
    <t>Acceptance/ Turnover</t>
  </si>
  <si>
    <t>MOOE</t>
  </si>
  <si>
    <t>CO</t>
  </si>
  <si>
    <t>Contract Award</t>
  </si>
  <si>
    <t>Delivery/ Accept</t>
  </si>
  <si>
    <t>Payment Process</t>
  </si>
  <si>
    <t>Pre-Proc Conf</t>
  </si>
  <si>
    <r>
      <t xml:space="preserve">                        6.     The accomplished </t>
    </r>
    <r>
      <rPr>
        <b/>
        <sz val="12"/>
        <color rgb="FFFF0000"/>
        <rFont val="Candara"/>
        <family val="2"/>
      </rPr>
      <t>HARD COPY</t>
    </r>
    <r>
      <rPr>
        <sz val="12"/>
        <color rgb="FFFF0000"/>
        <rFont val="Candara"/>
        <family val="2"/>
      </rPr>
      <t xml:space="preserve"> of the APP-CSE shall be submitted in the following manner:</t>
    </r>
  </si>
  <si>
    <t xml:space="preserve">                                                              a.  DBM Central Office- for entities in the Central Office</t>
  </si>
  <si>
    <t xml:space="preserve">                                                              b. DBM Regional Office (RO)- for regional offices, operating units of DepEd, DOH, DPWH, CHED, TESDA and SUCs</t>
  </si>
  <si>
    <r>
      <t xml:space="preserve">                        6.     The accomplished </t>
    </r>
    <r>
      <rPr>
        <b/>
        <sz val="12"/>
        <color rgb="FFFF0000"/>
        <rFont val="Candara"/>
        <family val="2"/>
      </rPr>
      <t xml:space="preserve">SOFT COPY </t>
    </r>
    <r>
      <rPr>
        <sz val="12"/>
        <color rgb="FFFF0000"/>
        <rFont val="Candara"/>
        <family val="2"/>
      </rPr>
      <t>of the APP-CSE shall be submitted to the following email addressess:</t>
    </r>
  </si>
  <si>
    <t xml:space="preserve">                                                              a.  ps.app.nga@gmail.com- For central and regional offices of all national government agencies</t>
  </si>
  <si>
    <t xml:space="preserve">                                                              b.  ps.app.suc@gmail.com- For main and other campuses of all state universities and colleges</t>
  </si>
  <si>
    <t xml:space="preserve">                                                              c.   ps.app.gocc@gmail.com- For all central and regional offices of government owned and controlled corporations </t>
  </si>
  <si>
    <t xml:space="preserve">                                                              d.  ps.app.deped@gmail.com- For primary and secondary schools</t>
  </si>
  <si>
    <r>
      <t xml:space="preserve">                        7.     Consistent with National Budget Circular No. 555, the APP for FY 2016 must be submitted on or before </t>
    </r>
    <r>
      <rPr>
        <b/>
        <sz val="12"/>
        <color indexed="8"/>
        <rFont val="Candara"/>
        <family val="2"/>
      </rPr>
      <t>November 30, 2015.</t>
    </r>
  </si>
  <si>
    <t xml:space="preserve">                        8.     Rename your APP file in the following format: APP2016- Name of Agency- Region (e.g. APP2016 -PS- Central Office).</t>
  </si>
  <si>
    <t>NCR Pricelist</t>
  </si>
  <si>
    <t>Price Catalogue as of Sept 9,2015</t>
  </si>
  <si>
    <t>Q1 AMOUNT</t>
  </si>
  <si>
    <t>Q2 AMOUNT</t>
  </si>
  <si>
    <t>Q3 AMOUNT</t>
  </si>
  <si>
    <t>Q4 AMOUNT</t>
  </si>
  <si>
    <t>BATTERY, size AA, alkaline, 2 pieces per blister pack</t>
  </si>
  <si>
    <t xml:space="preserve">pack </t>
  </si>
  <si>
    <t>BATTERY, size AAA, alkaline, 2 pieces per blister pack</t>
  </si>
  <si>
    <t>BATTERY, size D, alkaline, 2 pieces per blister pack</t>
  </si>
  <si>
    <t>FLUORESCENT LAMP, tubular, 28 watts</t>
  </si>
  <si>
    <t>FLUORESCENT LAMP, tubular, 36 watts</t>
  </si>
  <si>
    <t>COMPACT FLUORESCENT LAMP, 18 watts, 1 piece in individual box</t>
  </si>
  <si>
    <t>TAPE, electrical</t>
  </si>
  <si>
    <t>ACETATE, gauge #3, 50m per roll</t>
  </si>
  <si>
    <t>AIR FRESHENER, 280mL/can</t>
  </si>
  <si>
    <t>ALCOHOL, 70%, ethyl, 500ml</t>
  </si>
  <si>
    <t>CARBON FILM, A4 size, 100 sheets per box</t>
  </si>
  <si>
    <t>CARBON FILM, PE, black, 216mm x 30mm, 100 sheets per box</t>
  </si>
  <si>
    <t>CARTOLINA, assorted color, 20 pieces per pack</t>
  </si>
  <si>
    <t>CHALK, white, dustless, 100 pieces per box</t>
  </si>
  <si>
    <t>CLEARBOOK, A4 size</t>
  </si>
  <si>
    <t>CLEARBOOK, Legal size</t>
  </si>
  <si>
    <t>CLIP, backfold, 19mm, 12 pieces per box</t>
  </si>
  <si>
    <t>CLIP, backfold, 25mm, 12 pieces per box</t>
  </si>
  <si>
    <t>CLIP, backfold, 32mm, 12 pieces per box</t>
  </si>
  <si>
    <t>CLIP, backfold, 50mm, 12 pieces per box</t>
  </si>
  <si>
    <t>CORRECTION TAPE, 6 meters(min), 1 piece in individual plastic</t>
  </si>
  <si>
    <t>DATA FILE BOX, made with chipboard, with closed ends</t>
  </si>
  <si>
    <t>DATA FOLDER, made with chipboard, taglia lock</t>
  </si>
  <si>
    <t>ENVELOPE, DOCUMENTARY, for A4 size document, 500 pieces per box</t>
  </si>
  <si>
    <t>ENVELOPE, DOCUMENTARY, for Legal size document, 500 pieces per box</t>
  </si>
  <si>
    <t>ENVELOPE, EXPANDING, KRAFTBOARD, for legal size documents, 100 pieces per box</t>
  </si>
  <si>
    <t>ENVELOPE, EXPANDING, plastic</t>
  </si>
  <si>
    <t>ENVELOPE, MAILING, 500 pieces per box</t>
  </si>
  <si>
    <t>ENVELOPE, MAILING, with window, 500 pieces per box</t>
  </si>
  <si>
    <t>ERASER, felt, for blackboard/whiteboard</t>
  </si>
  <si>
    <t>ERASER, plastic or rubber</t>
  </si>
  <si>
    <t>FASTENER, for paper, metal, 50 sets per box</t>
  </si>
  <si>
    <t>FILE ORGANIZER, expanding, legal, plastic, assorted colors</t>
  </si>
  <si>
    <t>FILE TAB DIVIDER, A4, five (5) colors per set</t>
  </si>
  <si>
    <t>FILE TAB DIVIDER, Legal Size, five(5) colors per set</t>
  </si>
  <si>
    <t>FOLDER, Fancy, A4, 50s/ bundle</t>
  </si>
  <si>
    <t>FOLDER, Fancy, Legal, 50 pieces per bundle</t>
  </si>
  <si>
    <t>FOLDER, L-type, A4, 50 pieces pack</t>
  </si>
  <si>
    <t>FOLDER, L-type, Legal size, 50 pieces per pack</t>
  </si>
  <si>
    <t>FOLDER, Pressboard, size 210mm x 370mm, 100s/box</t>
  </si>
  <si>
    <t>FOLDER, Tagboard, A4, 100 pieces per pack</t>
  </si>
  <si>
    <t>FOLDER, Tagboard, Legal size, 100 pieces per pack</t>
  </si>
  <si>
    <t>GLUE, all purpose, 300 grams min.</t>
  </si>
  <si>
    <t>INDEX TAB, self-adhesive, 5 set/box, assorted colors</t>
  </si>
  <si>
    <t>LOOSELEAF COVER, 50sets per bundle</t>
  </si>
  <si>
    <t>MAGAZINE FILE BOX, LARGE</t>
  </si>
  <si>
    <t>MARKER, fluorescent, 3 colors per set</t>
  </si>
  <si>
    <t>MARKER, whiteboard, bullet type, black</t>
  </si>
  <si>
    <t>MARKER, whiteboard, bullet type, blue</t>
  </si>
  <si>
    <t>MARKER, whiteboard, bullet type, red</t>
  </si>
  <si>
    <t>MARKER, permanent, bullet type, black</t>
  </si>
  <si>
    <t>MARKER, permanent, bullet type, blue</t>
  </si>
  <si>
    <t>MARKER, permanent, bullet type, red</t>
  </si>
  <si>
    <t>NOTE BOOK, stenographer's, 40 leaves, spiral</t>
  </si>
  <si>
    <t>NOTE PAD, stick-on, (2"x3"), 100 sheets per pad</t>
  </si>
  <si>
    <t>NOTE PAD, stick-on, (3"x3"), 100 sheets per pad</t>
  </si>
  <si>
    <t>NOTE PAD, stick-on, (3"x4"), 100 sheets per pad</t>
  </si>
  <si>
    <t>PAD PAPER, Ruled</t>
  </si>
  <si>
    <t>PAPER CLIP, gem type, 48mm, 100 pieces per box</t>
  </si>
  <si>
    <t>PAPER CLIP, gem type, 32mm, 100 pieces per box</t>
  </si>
  <si>
    <t>PAPER, MULTICOPY, 80gsm, size: 210mm x 297mm</t>
  </si>
  <si>
    <t>PAPER, MULTICOPY, 80gsm, size: 216mm x 330mm</t>
  </si>
  <si>
    <t>PAPER, Multi-Purpose (COPY) A4, 70gsm</t>
  </si>
  <si>
    <t>PAPER, Multi-Purpose (COPY), Legal size, 70gsm</t>
  </si>
  <si>
    <t>PARCHMENT PAPER, A4 size, 80 gsm, 100 sheets per pack]</t>
  </si>
  <si>
    <t>PAPER, Thermal, 216mm x 30m</t>
  </si>
  <si>
    <t>PENCIL, lead, w/eraser, 0ne(1) dozen per box</t>
  </si>
  <si>
    <t>PHILIPPINE NATIONAL FLAG</t>
  </si>
  <si>
    <t>RECORD BOOK, 300 pages, size: 214mm x 278mm min</t>
  </si>
  <si>
    <t>RECORD BOOK, 500 pages, size: 214mm x 278mm min</t>
  </si>
  <si>
    <t>RING BINDER, Plastic 32mm, 10 pieces per bundle</t>
  </si>
  <si>
    <t>RUBBER BAND, 70mm min lay flat length (#18)</t>
  </si>
  <si>
    <t>RULER, plastic, 450mm, 1 piece in individual plastic</t>
  </si>
  <si>
    <t>SIGN PEN, black</t>
  </si>
  <si>
    <t>SIGN PEN, blue</t>
  </si>
  <si>
    <t>SIGN PEN, red</t>
  </si>
  <si>
    <t>STAMP PAD INK, violet, 50mL</t>
  </si>
  <si>
    <t xml:space="preserve">STAMP PAD, felt pad, min 60mm x 100mm </t>
  </si>
  <si>
    <t>STAPLE WIRE, Heavy duty, 23/13</t>
  </si>
  <si>
    <t>STAPLE WIRE, Standard</t>
  </si>
  <si>
    <t>TAPE, masking, 24mm, 50 meters length</t>
  </si>
  <si>
    <t>TAPE, masking, 48mm, 50 meters length</t>
  </si>
  <si>
    <t>TAPE, transparent, 24mm, 50 meters</t>
  </si>
  <si>
    <t>TAPE, transparent, 48mm, 50 meters</t>
  </si>
  <si>
    <t>TAPE, packaging, 48mm, 50 meters length</t>
  </si>
  <si>
    <t>TOILET TISSUE, 12 rolls per pack</t>
  </si>
  <si>
    <t>TWINE, plastic, one kilo per roll</t>
  </si>
  <si>
    <t>WRAPPING PAPER, kraft, 50 sheets per pack</t>
  </si>
  <si>
    <t>CUTTER BLADE, heavy duty cutter, 10 pieces per tube</t>
  </si>
  <si>
    <t xml:space="preserve">CUTTER KNIFE, heavy duty </t>
  </si>
  <si>
    <t>DATING AND STAMPING MACHINE</t>
  </si>
  <si>
    <t>PENCIL SHARPENER, 1 piece in indiviual plastic case</t>
  </si>
  <si>
    <t>PUNCHER, paper, heavy duty, with two hole guide, 1 piece in individual box</t>
  </si>
  <si>
    <t>SCISSORS, (6")</t>
  </si>
  <si>
    <t>STAPLER, standard</t>
  </si>
  <si>
    <t>STAPLER, binder type, heavy duty for high volume stapling, 25-135sheets of 70gsm bond paper stapling capacity, min 100 staples, with adjustable paper guide</t>
  </si>
  <si>
    <t>STAPLE REMOVER, plier type</t>
  </si>
  <si>
    <t>TAPE DISPENSER,  table top</t>
  </si>
  <si>
    <t>WASTE BASKET, non-rigid plastic</t>
  </si>
  <si>
    <t>BROOM, soft (tambo)</t>
  </si>
  <si>
    <t>BROOM, stick (tingting)</t>
  </si>
  <si>
    <t>CLEANER, TOILET BOWL AND URINAL, 900-1000ml cap</t>
  </si>
  <si>
    <t>CLEANSER, scouring powder, 350grams/can</t>
  </si>
  <si>
    <t xml:space="preserve">can </t>
  </si>
  <si>
    <t>DETERGENT POWDER, all purpose, 1kilo/pouch</t>
  </si>
  <si>
    <t>DISINFECTANT SPRAY, 400-550 grams</t>
  </si>
  <si>
    <t>DUST PAN, non-rigid plastic</t>
  </si>
  <si>
    <t>FLOOR WAX, Paste, red</t>
  </si>
  <si>
    <t xml:space="preserve">FURNITURE CLEANER, aerosol, 300mL/can </t>
  </si>
  <si>
    <t>INSECTICIDE, aerosol type, 600mL/can</t>
  </si>
  <si>
    <t>MOPBUCKET</t>
  </si>
  <si>
    <t>MOPHANDLE, screw type, aluminum handle</t>
  </si>
  <si>
    <t>MOPHEAD, made of rayon</t>
  </si>
  <si>
    <t>RAG, all cotton, 32 pieces per kilo per bundle</t>
  </si>
  <si>
    <t>SCOURING PAD, 5 pieces per pack</t>
  </si>
  <si>
    <t>TRASHBAG, plastic, transparent, 10pcs/roll</t>
  </si>
  <si>
    <t>BINDING AND PUNCHING MACHINE, two(2) hand lever system, 34cm or 13" (24 holes) punching, width adjustable to any format, binds 425 sheets, or up to 2" thick, all metal construction</t>
  </si>
  <si>
    <t>CALCULATOR, COMPACT, electronic, 12 digits cap, 1 unit in individual box</t>
  </si>
  <si>
    <t>CALCULATOR, SCIENTIFIC, 1 unit per box</t>
  </si>
  <si>
    <t>CHAIR, monobloc, without armrest, beige</t>
  </si>
  <si>
    <t>CHAIR, monobloc, without armrest, white</t>
  </si>
  <si>
    <t>DIGITAL VOICE RECORDER, 4GB (expandable), 1 unit in individual box</t>
  </si>
  <si>
    <t>DOCUMENT CAMERA,  four(4) reference points demarcate viewing area, 16x(1600%) consecutive zoom, PC and Doc Cam video switcher, plug and play</t>
  </si>
  <si>
    <t>ELECTRIC FAN, industrial</t>
  </si>
  <si>
    <t>ELECTRIC FAN, orbit type</t>
  </si>
  <si>
    <t>ELECTRIC FAN, stand type</t>
  </si>
  <si>
    <t>ELECTRIC FAN, wall type</t>
  </si>
  <si>
    <t>FACSIMILE MACHINE, uses thermal paper, 50m/roll, for documents 216mm x 600mm, 15 sec, transmission speed, running width 2018mm, document feeder holds 10 pages, with automatic paper cutter, redial, and fax/tel switchove</t>
  </si>
  <si>
    <t>FIRE EXTINGUISHER, dry chemical, for ABC class of fire, stored pressure type,non-electrical conductor,non-toxic, non-corrosive, 4.5kg (10lbs.), brand new</t>
  </si>
  <si>
    <t>FIRE EXTINGUISHER, pure HCFC 123, with fire rating of 1A, 1BC,  for ABC class of fire, stored pressure type, non-electrical conductor, non-corrosive, 4.5kg (10 lbs), brand new</t>
  </si>
  <si>
    <t>MULTIMEDIA PROJECTOR, 4000 ansi Lumens, 3600 hours lamp life, supports SVGA to SXGA, (compressed) resolution</t>
  </si>
  <si>
    <t>PAPER TRIMMER/CUTTING MACHINE, max paper size: B4, 30 sheets cutting cap., automatic clamping, stationery blade guard, A4-A6 format indications</t>
  </si>
  <si>
    <t>PAPER SHREDDER, 0.06m/sec shred speed, cuts 6-8 sheets of 70gsm paper</t>
  </si>
  <si>
    <t>PRINTER, IMPACT DOT MATRIX, 24 pins, 136 column, 480 cps print speed</t>
  </si>
  <si>
    <t>PRINTER, IMPACT DOT MATRIX, 9 pins, 80 column, 337 cps print speed</t>
  </si>
  <si>
    <t>PRINTER, INKJET, wireless capable, 55ppm speed, 512MB memory, duplex printing capable</t>
  </si>
  <si>
    <t>PRINTER, LASER, monochrome, 24ppm speed, 1200 x 1200 dpi</t>
  </si>
  <si>
    <t>TABLE, monobloc, square, 36" X 36", white, four(4) seater, for indoor and outdoor use</t>
  </si>
  <si>
    <t>TABLE, monobloc, square, 36" X 36", beige, four(4) seater, for indoor and outdoor use</t>
  </si>
  <si>
    <t>COMMON COMPUTER SUPPLIES</t>
  </si>
  <si>
    <t>COMPUTER CONTINUOUS FORMS, 1 ply, 11" x 9-1/2", 2000 sheets/box</t>
  </si>
  <si>
    <t>COMPUTER CONTINUOUS FORMS, 1 ply, 11" x 14-7/8", 2000 sheets/box</t>
  </si>
  <si>
    <t>COMPUTER CONTINUOUS FORMS, 2 ply, 11" x 9-1/2", 1000 sets/box</t>
  </si>
  <si>
    <t>COMPUTER CONTINUOUS FORMS, 2 ply, 11" x 14-7/8", 1000 sets/box</t>
  </si>
  <si>
    <t>COMPUTER CONTINUOUS FORMS, 3 ply, 11 x 9-1/2", 500 sets/box</t>
  </si>
  <si>
    <t>COMPUTER CONTINUOUS FORMS, 3 ply,  11" x 14-7/8", 500 sets/box</t>
  </si>
  <si>
    <t>DVD REWRITABLE, 4x speed, 4.7GB capacity</t>
  </si>
  <si>
    <t>EXTERNAL HARD DRIVE, 1TB, 2.5" HDD, USB 3.0, backward compatible with USB 2.0, 5400 rpm, with dual color LED light to indicate USB 3.0/USB 2.0 transmission, USB powered, System Requirements: USB 3.0: Windows XP/Vista/7/MacOSx 10.4 or above, with USB 3.0 cable and product guide</t>
  </si>
  <si>
    <t>FLASH DRIVE, 16GB, USB 2.0,  plug and play</t>
  </si>
  <si>
    <t>MOUSE, optical, USB connection type</t>
  </si>
  <si>
    <t>HANDBOOK ON PROCUREMENT</t>
  </si>
  <si>
    <t>HANDBOOK ON PHILIPPINE GOVERNMENT   PROCUREMENT-RA 9184(6th Edition),  6" x 9", 296 pages,</t>
  </si>
  <si>
    <t>CONSUMABLES</t>
  </si>
  <si>
    <t xml:space="preserve">INK CART, BROTHER LC39BK, Black              </t>
  </si>
  <si>
    <t xml:space="preserve">INK CART, BROTHER LC39C, Cyan                </t>
  </si>
  <si>
    <t xml:space="preserve">INK CART, BROTHER LC39M, Magenta        </t>
  </si>
  <si>
    <t xml:space="preserve">INK CART, BROTHER LC39Y, Yellow             </t>
  </si>
  <si>
    <t xml:space="preserve">INK CART, BROTHER LC67B, Black                </t>
  </si>
  <si>
    <t xml:space="preserve">INK CART, BROTHER LC67C, Cyan                </t>
  </si>
  <si>
    <t xml:space="preserve">INK CART, BROTHER LC67M, Magenta     </t>
  </si>
  <si>
    <t xml:space="preserve">INK CART, BROTHER LC67Y, Yellow            </t>
  </si>
  <si>
    <t xml:space="preserve">INK CART, BROTHER LC67HYBK, Black       </t>
  </si>
  <si>
    <t xml:space="preserve">INK CART, BROTHER LC67HYC, Cyan           </t>
  </si>
  <si>
    <t>INK CART, BROTHER LC67HYM, Magenta</t>
  </si>
  <si>
    <t xml:space="preserve">INK CART, BROTHER LC67HYY, Yellow        </t>
  </si>
  <si>
    <t xml:space="preserve">INK CART, CANON PG-810, Black              </t>
  </si>
  <si>
    <t xml:space="preserve">INK CART, CANON PG-740, Black            </t>
  </si>
  <si>
    <t xml:space="preserve">INK CART, CANON PGI-725, Black            </t>
  </si>
  <si>
    <t xml:space="preserve">INK CART, CANON CLI-726, Black              </t>
  </si>
  <si>
    <t xml:space="preserve">INK CART, CANON CL-811, Colored          </t>
  </si>
  <si>
    <t>INK CART, CANON CL-741, Colored</t>
  </si>
  <si>
    <t xml:space="preserve">INK CART, CANON CLI-726, Cyan              </t>
  </si>
  <si>
    <t xml:space="preserve">INK CART, CANON CLI-726, Magenta        </t>
  </si>
  <si>
    <t xml:space="preserve">INK CART, CANON CLI-726, Yellow          </t>
  </si>
  <si>
    <t>INK CART, EPSON C13T038190 (T0 38), Black</t>
  </si>
  <si>
    <t>INK CART, EPSON C13T039090 (T0 39), Colored</t>
  </si>
  <si>
    <t>INK CART, EPSON C13T105190(73N)/(91N),Black</t>
  </si>
  <si>
    <t>INK CART, EPSON C13T105290(73N)/(91N),Cyan</t>
  </si>
  <si>
    <t>INK CART, EPSON C13T105390(73N)/(91N),Magenta</t>
  </si>
  <si>
    <t>INK CART, EPSON C13T105490(73N)/(91N),Yellow</t>
  </si>
  <si>
    <t>INK CART, EPSON C13T6664100 (T6641), Black</t>
  </si>
  <si>
    <t>INK CART, EPSON C13T664200 (T6642), Cyan</t>
  </si>
  <si>
    <t>INK CART, EPSON C13T664300 (T6643), Magenta</t>
  </si>
  <si>
    <t>INK CART, EPSON C13T664400 (T6644), Yellow</t>
  </si>
  <si>
    <t>INK CART, HP 51645A, (HP45), Black</t>
  </si>
  <si>
    <t>INK CART, HP C1823A, (HP23), Tri-color</t>
  </si>
  <si>
    <t>INK CART, HP C4844A, (HP10), Black</t>
  </si>
  <si>
    <t>INK CART, HP C4906AA, (HP940XL), Black</t>
  </si>
  <si>
    <t>INK CART, HP C4907AA, (HP940XL), Cyan</t>
  </si>
  <si>
    <t>INK CART, HP C4908AA, (HP940XL), Magenta</t>
  </si>
  <si>
    <t>INK CART, HP C4909AA, (HP940XL), Yellow</t>
  </si>
  <si>
    <t>INK CART, HP C4936A, (HP18), Black</t>
  </si>
  <si>
    <t>INK CART, HP C4937A, (HP18), Cyan</t>
  </si>
  <si>
    <t>INK CART, HP C4938A, (HP18), Magenta</t>
  </si>
  <si>
    <t>INK CART, HP C4939A, (HP18), Yellow</t>
  </si>
  <si>
    <t>INK CART, HP C6578DA, (HP78), Tri-color</t>
  </si>
  <si>
    <t>INK CART, HP C6615DA, (HP15), Black</t>
  </si>
  <si>
    <t>INK CART, HP C6625AA, (HP17), Tri-color</t>
  </si>
  <si>
    <t>INK CART, HP C6656AA, (HP56), Black</t>
  </si>
  <si>
    <t>INK CART, HP C6657AA, (HP57), Tri-color</t>
  </si>
  <si>
    <t>INK CART, HP C8727AA, (HP27), Black</t>
  </si>
  <si>
    <t>INK CART, HP C8765WA, (HP94), Black</t>
  </si>
  <si>
    <t>INK CART, HP C8766WA, (HP95), Tri-color</t>
  </si>
  <si>
    <t>INK CART, HP C8767WA, (HP96), Black</t>
  </si>
  <si>
    <t>INK CART, HP C9351AA, (HP21), Black</t>
  </si>
  <si>
    <t>INK CART, HP C9352AA, (HP22), Tri-color</t>
  </si>
  <si>
    <t>INK CART, HP C9361WA, (HP93), Tri-color</t>
  </si>
  <si>
    <t>INK CART, HP C9362WA, (HP92), Black</t>
  </si>
  <si>
    <t>INK CART, HP C9363WA, (HP97), Tri-color</t>
  </si>
  <si>
    <t>INK CART, HP C9364WA, (HP98), Black</t>
  </si>
  <si>
    <t>INK CART, HP CB314A, (HP900), Black</t>
  </si>
  <si>
    <t>INK CART, HP CB315A, (HP900), Tri-color</t>
  </si>
  <si>
    <t>INK CART, HP CB335WA, (HP74), Black</t>
  </si>
  <si>
    <t>INK CART, HP CB336WA, (HP74XL), Black</t>
  </si>
  <si>
    <t>INK CART, HP CB337WA, (HP75), Tri-color</t>
  </si>
  <si>
    <t>INK CART, HP CB338WA, (HP75XL), Tri-color</t>
  </si>
  <si>
    <t>INK CART, HP CC640WA, (HP60),  Black</t>
  </si>
  <si>
    <t>INK CART, HP CC641WA, (HP60XL),  Black</t>
  </si>
  <si>
    <t>INK CART, HP CC643WA, (HP60), Tri-color</t>
  </si>
  <si>
    <t>INK CART, HP CC644WA, (HP60XL), Tri-color</t>
  </si>
  <si>
    <t>INK CART, HP CC653AA, (HP901), Black</t>
  </si>
  <si>
    <t>INK CART, HP CC656AA, (HP901), Tri-color</t>
  </si>
  <si>
    <t>INK CART, HP CC660AA, (HP702), Black</t>
  </si>
  <si>
    <t>INK CART, HP CD887AA, (HP703), Black</t>
  </si>
  <si>
    <t>INK CART, HP CD888AA, (HP703), Tri-color</t>
  </si>
  <si>
    <t>INK CART, HP CD971AA, (HP 920), Black</t>
  </si>
  <si>
    <t>INK CART, HP CD972AA, (HP 920XL), Cyan</t>
  </si>
  <si>
    <t>INK CART, HP CD973AA, (HP 920XL), Magenta</t>
  </si>
  <si>
    <t>INK CART, HP CD974AA, (HP 920XL), Yellow</t>
  </si>
  <si>
    <t>INK CART, HP CD975AA, (HP 920XL), Black</t>
  </si>
  <si>
    <t>INK CART, HP CH561WA, (HP61), Black</t>
  </si>
  <si>
    <t>INK CART, HP CH562WA, (HP61), Tricolor</t>
  </si>
  <si>
    <t>INK CART, HP CN045AA, (HP950XL), Black</t>
  </si>
  <si>
    <t>INK CART, HP CN046AA, (HP951XL), Cyan</t>
  </si>
  <si>
    <t>INK CART, HP CN047AA, (HP951XL), Magenta</t>
  </si>
  <si>
    <t>INK CART, HP CN048AA, (HP951XL). Yellow</t>
  </si>
  <si>
    <t>INK CART, HP CN692AA, (HP704), Black</t>
  </si>
  <si>
    <t>INK CART, HP CN693AA, (HP704), Tri-color</t>
  </si>
  <si>
    <t>INK CART, HP CZ107AA, (HP678), Black</t>
  </si>
  <si>
    <t>INK CART, HP CZ108AA, (HP678), Tricolor</t>
  </si>
  <si>
    <t>INK CART, HP CZ121A (HP685A), Black</t>
  </si>
  <si>
    <t>INK CART, HP CZ122A (HP685A), Cyan</t>
  </si>
  <si>
    <t>INK CART, HP CZ123A (HP685A), Magenta</t>
  </si>
  <si>
    <t>INK CART, HP CZ124A (HP685A), Yellow</t>
  </si>
  <si>
    <t>INK CART, HP Q8893AA (C8728AA), (HP28), Colored</t>
  </si>
  <si>
    <t>INK CART, LEXMARK 10NO217 (#17), Black</t>
  </si>
  <si>
    <t>INK CART, LEXMARK 10NO227 (#27), Colored</t>
  </si>
  <si>
    <t>TONER CART,  BROTHER TN-2025, Black</t>
  </si>
  <si>
    <t>TONER CART,  BROTHER TN-2130, Black</t>
  </si>
  <si>
    <t>TONER CART,  BROTHER TN-2150, Black</t>
  </si>
  <si>
    <t>TONER CART,  BROTHER TN-3320, Black</t>
  </si>
  <si>
    <t>TONER CART,  BROTHER TN-3350, Black, for HL5450DN (CU Printer)</t>
  </si>
  <si>
    <t>TONER CART, HP C4092A, Black</t>
  </si>
  <si>
    <t>TONER CART, HP C4096A, Black</t>
  </si>
  <si>
    <t>TONER CART, HP C7115A, Black</t>
  </si>
  <si>
    <t>TONER CART, HP CB435A, Black</t>
  </si>
  <si>
    <t>TONER CART, HP CB436A, Black</t>
  </si>
  <si>
    <t>TONER CART, HP CB540A, Black</t>
  </si>
  <si>
    <t>TONER CART, HP CB541A, Cyan</t>
  </si>
  <si>
    <t>TONER CART, HP CB542A, Yellow</t>
  </si>
  <si>
    <t>TONER CART, HP CB543A, Magenta</t>
  </si>
  <si>
    <t>TONER CART, HP CC364A, Black</t>
  </si>
  <si>
    <t>TONER CART, HP CC530A, Black</t>
  </si>
  <si>
    <t>TONER CART, HP CC531A, Cyan</t>
  </si>
  <si>
    <t>TONER CART, HP CC532A, Yellow</t>
  </si>
  <si>
    <t>TONER CART, HP CC533A, Magenta</t>
  </si>
  <si>
    <t>TONER CART, HP CE255A, Black</t>
  </si>
  <si>
    <t xml:space="preserve">TONER CART, HP CE278A, Black </t>
  </si>
  <si>
    <t>TONER CART, HP CE285A (HP85A), Black</t>
  </si>
  <si>
    <t>TONER CART, HP CE310A, Black</t>
  </si>
  <si>
    <t>TONER CART, HP CE311A, Cyan</t>
  </si>
  <si>
    <t>TONER CART, HP CE312A, Yellow</t>
  </si>
  <si>
    <t>TONER CART, HP CE313A, Magenta</t>
  </si>
  <si>
    <t>TONER CART, HP CE320A, Black</t>
  </si>
  <si>
    <t>TONER CART, HP CE321A, Cyan</t>
  </si>
  <si>
    <t>TONER CART, HP CE322A, Yellow</t>
  </si>
  <si>
    <t>TONER CART, HP CE323A, Magenta</t>
  </si>
  <si>
    <t>TONER CART, HP CE390A, Black</t>
  </si>
  <si>
    <t>TONER CART, HP CE400A, Black</t>
  </si>
  <si>
    <t>TONER CART, HP CE401A, Cyan</t>
  </si>
  <si>
    <t>TONER CART, HP CE402A, Yellow</t>
  </si>
  <si>
    <t>TONER CART, HP CE403A, Magenta</t>
  </si>
  <si>
    <t>TONER CART, HP CE410A, (HP305), Black</t>
  </si>
  <si>
    <t>TONER CART, HP CE411A, (HP305), Cyan</t>
  </si>
  <si>
    <t>TONER CART, HP CE412A, (HP305), Yellow</t>
  </si>
  <si>
    <t>TONER CART, HP CE413A, (HP305), Magenta</t>
  </si>
  <si>
    <t>TONER CART, HP CE505A, Black</t>
  </si>
  <si>
    <t>TONER CART, HP CE505X, Black, high cap</t>
  </si>
  <si>
    <t>TONER CART, HP Q2612A, Black</t>
  </si>
  <si>
    <t>TONER CART, HP Q2613A, Black</t>
  </si>
  <si>
    <t>TONER CART, HP Q5942A, Black</t>
  </si>
  <si>
    <t>TONER CART, HP Q5949A, Black</t>
  </si>
  <si>
    <t>TONER CART, HP Q5950A, Black</t>
  </si>
  <si>
    <t>TONER CART, HP Q5951A, Cyan</t>
  </si>
  <si>
    <t>TONER CART, HP Q5952A, Yellow</t>
  </si>
  <si>
    <t>TONER CART, HP Q5953A, Magenta</t>
  </si>
  <si>
    <t>TONER CART, HP Q6000A, Black</t>
  </si>
  <si>
    <t>TONER CART, HP Q6001A, Cyan</t>
  </si>
  <si>
    <t>TONER CART, HP Q6002A, Yellow</t>
  </si>
  <si>
    <t>TONER CART, HP Q6003A, Magenta</t>
  </si>
  <si>
    <t>TONER CART, HP Q6470A, Black</t>
  </si>
  <si>
    <t>TONER CART, HP Q6471A, Cyan</t>
  </si>
  <si>
    <t>TONER CART, HP Q6472A, Yellow</t>
  </si>
  <si>
    <t>TONER CART, HP Q6473A, Magenta</t>
  </si>
  <si>
    <t>TONER CART, HP Q7553A, Black</t>
  </si>
  <si>
    <t>TONER CART, LEXMARK E360H11P, Black</t>
  </si>
  <si>
    <t>TONER CART, LEXMARK T650A11P, Black</t>
  </si>
  <si>
    <t>TONER CART, SAMSUNG ML-D2850B, Black</t>
  </si>
  <si>
    <t>TONER CART, SAMSUNG MLT-D101S, Black</t>
  </si>
  <si>
    <t>TONER CART, SAMSUNG MLT-D103L, Black</t>
  </si>
  <si>
    <t>TONER CART, SAMSUNG MLT-D103S, Black</t>
  </si>
  <si>
    <t>TONER CART, SAMSUNG MLT-D104S, Black</t>
  </si>
  <si>
    <t>TONER CART, SAMSUNG MLT-D105L, Black</t>
  </si>
  <si>
    <t>TONER CART, SAMSUNG MLT-D108S, Black</t>
  </si>
  <si>
    <t>TONER CART, SAMSUNG MLT-D119S(ML-2010D3), Black</t>
  </si>
  <si>
    <t>TONER CART, SAMSUNG MLT-D203E, Black</t>
  </si>
  <si>
    <t>TONER CART, SAMSUNG MLT-D203L, Black</t>
  </si>
  <si>
    <t>TONER CART, SAMSUNG MLT-D203U, black</t>
  </si>
  <si>
    <t>TONER CART, SAMSUNG MLT-D205E, Black</t>
  </si>
  <si>
    <t>TONER CART, SAMSUNG MLT-D205L, Black</t>
  </si>
  <si>
    <t>TONER CART, SAMSUNG SCX-D6555A, Black</t>
  </si>
  <si>
    <t>RIBBON CART, EPSON C13S015516 (#8750), Black, for LX-300</t>
  </si>
  <si>
    <t>RIBBON CART, EPSON C13S015531 (S015086), Black</t>
  </si>
  <si>
    <t>RIBBON CART, EPSON C13S015584 (S015327), Black</t>
  </si>
  <si>
    <t>RIBBON CART, EPSON C13S015632, Black, for    LX-310</t>
  </si>
  <si>
    <t>B. OTHER ITEMS NOT AVALABLE AT PS BUT REGULARLY PURCHASED FROM OTHER SOURCES (Note: Please indicate price of items)</t>
  </si>
  <si>
    <t>BALLAST, 36 watts</t>
  </si>
  <si>
    <t>FLUORESCENT LAMP, tubular, 14 watts</t>
  </si>
  <si>
    <t>FLUORESCENT LIGHTING FIXTURE, 1 x 36W</t>
  </si>
  <si>
    <t>CALCULATOR, MINI-PRINTING, 1 unit per box</t>
  </si>
  <si>
    <t>CALCULATOR, PRINTING, DESKTOP, 1 unit per box</t>
  </si>
  <si>
    <t>ELECTRONIC TIME RECORDER OR BUNDY CLOCK, electronic, compact design with large clock face, 2-color ribbon, with dot matrix printer, wall or desk mount, 220 volts</t>
  </si>
  <si>
    <t>MEGAPHONE, portable sound system, all ABS resin body, 330mm length, 200mm Horn Diameter, 16 watts(min), 300 meters(min), rechargeable, with built-in siren, red or blue color</t>
  </si>
  <si>
    <t>WIRELESS N-ROUTER, wireless speed: 300 Mbps, standard: IEEE 802.11g, IEE 802.3u, IEEE 802.3, interface: 4 x 10/100 ports, 1 x 10/100 WAN port, LED indicator: Power, WLAN, LAN(10/100), Internet Status, with patch cable and power adapter, warranty: one(1) year warranty, frequency band: 2.4 GHz, one(1) unit/box</t>
  </si>
  <si>
    <t>CARTOLINA, white, 20 pieces per pack</t>
  </si>
  <si>
    <t>CLIP, bulldog, 73mm (3")</t>
  </si>
  <si>
    <t>COLUMNAR PAD, 18 cols, 50 gsm min.</t>
  </si>
  <si>
    <t>ENVELOPE, PAY,  500 pieces per box</t>
  </si>
  <si>
    <t>ILLUSTRATION BOARD, (30"x40")</t>
  </si>
  <si>
    <t>INDEX CARD BOX, 3"x5"</t>
  </si>
  <si>
    <t>INDXEX CARD BOX, 5"x8"</t>
  </si>
  <si>
    <t>INDEX CARD, 3"x5", 500 pieces per pack</t>
  </si>
  <si>
    <t>INDEX CARD, 5"x8", 500 pieces per pack</t>
  </si>
  <si>
    <t>MANILA PAPER, 10sheets per pack</t>
  </si>
  <si>
    <t>MAP PIN, round head, 100 pieces per case</t>
  </si>
  <si>
    <t xml:space="preserve">OIL, for general purpose lubricant, 120 mL </t>
  </si>
  <si>
    <t>PUSH PIN, flat head type, assorted colors, 100 pieces per case</t>
  </si>
  <si>
    <t>RIBBON, for manual typewriter, in box,, with each spool individually wrapped in plastic</t>
  </si>
  <si>
    <t>RING BINDER, Plastic 25mm, 10 pieces per bundle</t>
  </si>
  <si>
    <t>RING BINDER, Plastic 50mm, 10 pieces per bundle</t>
  </si>
  <si>
    <t>STAPLE WIRE, Heavy duty, 23/17</t>
  </si>
  <si>
    <t>TAPE DISPENSER, handheld</t>
  </si>
  <si>
    <t>TAPE, for adding machine</t>
  </si>
  <si>
    <t>TIME CARD, for Amano Bundy Clock,100 pieces bundle</t>
  </si>
  <si>
    <t>FLOOR WAX, Liquid type, natural</t>
  </si>
  <si>
    <t>FLOOR WAX, Paste type, natural</t>
  </si>
  <si>
    <t>SOAP, BATHROOM, 90 grams, 1 piece in individual box</t>
  </si>
  <si>
    <t>INK CART, EPSON C13T103190 (103), Black</t>
  </si>
  <si>
    <t>INK CART, EPSON C13T103290 (103), Cyan</t>
  </si>
  <si>
    <t>INK CART, EPSON C13T103390 (103), Magenta</t>
  </si>
  <si>
    <t>INK CART, EPSON C13T103490 (103), Yellow</t>
  </si>
  <si>
    <t>INK CART, EPSON C13T143190 (143), Black</t>
  </si>
  <si>
    <t>INK CART, EPSON C13T143290 (143), Cyan</t>
  </si>
  <si>
    <t>INK CART, EPSON C13T143390 (143), Magenta</t>
  </si>
  <si>
    <t>INK CART, EPSON C13T143490 (143), Yellow</t>
  </si>
  <si>
    <t>INK CART, EPSON C13T166190 (166XL), Black</t>
  </si>
  <si>
    <t>INK CART, EPSON C13T166290 (166XL), Cyan</t>
  </si>
  <si>
    <t>INK CART, EPSON C13T166390 (166XL), Magenta</t>
  </si>
  <si>
    <t>INK CART, EPSON C13T166490 (166XL), Yellow</t>
  </si>
  <si>
    <t>INK CART, HP C4836A, (HP11), Cyan</t>
  </si>
  <si>
    <t>INK CART, HP C4837A, (HP11), Magenta</t>
  </si>
  <si>
    <t>INK CART, HP C4838A, (HP11), Yellow</t>
  </si>
  <si>
    <t>RIBBON CART, LEXMARK 3070169 (11A3550)</t>
  </si>
  <si>
    <t>RIBBON CART., FUJITSU DL 3850</t>
  </si>
  <si>
    <t>TONER CART,  BROTHER TN-150BK, Black</t>
  </si>
  <si>
    <t>TONER CART,  BROTHER TN-150C, Cyan</t>
  </si>
  <si>
    <t>TONER CART,  BROTHER TN-150M, Magenta</t>
  </si>
  <si>
    <t>TONER CART,  BROTHER TN-150Y, Yellow</t>
  </si>
  <si>
    <t>TONER CART,  BROTHER TN-155BK, Black</t>
  </si>
  <si>
    <t>TONER CART, FUJI XEROX CWAA0762, Black</t>
  </si>
  <si>
    <t>TONER CART, HP CE250A, Black</t>
  </si>
  <si>
    <t>TONER CART, HP CE251A, Cyan</t>
  </si>
  <si>
    <t>TONER CART, HP CE252A, Yellow</t>
  </si>
  <si>
    <t>TONER CART, HP CE253A, Magenta</t>
  </si>
  <si>
    <t>TONER CART, HP Q1338A, Black</t>
  </si>
  <si>
    <t>TONER CART, HP Q6511A, Black</t>
  </si>
  <si>
    <t>TONER CART, HP Q7551A, Black</t>
  </si>
  <si>
    <t>TONER CART, LEXMARK 34217HR, Black</t>
  </si>
  <si>
    <t>TONER CART, SAMSUNG ML-2250D5, Black</t>
  </si>
  <si>
    <t>TONER CART, SAMSUNG ML-D3050B, Black</t>
  </si>
  <si>
    <t>Audio and visual presentation and composing equipment</t>
  </si>
  <si>
    <t>Electrical equipment and components and supplies</t>
  </si>
  <si>
    <t>E. GRAND TOTAL (C + D)</t>
  </si>
  <si>
    <t>F. APPROVED BUDGET BY THE AGENCY HEAD
In Figures and Words:</t>
  </si>
  <si>
    <t>G. MONTHLY CASH REQUIREMENTS</t>
  </si>
  <si>
    <t>G.1 Available at Procurement Service Stores</t>
  </si>
  <si>
    <t>G.2 Other Items not available at PS but regulary purchased from other sources</t>
  </si>
  <si>
    <t xml:space="preserve"> Head of Office/Agency</t>
  </si>
  <si>
    <t>Annual Procurement Plan for FY 2016</t>
  </si>
  <si>
    <t>Academic/</t>
  </si>
  <si>
    <t>Administrative</t>
  </si>
  <si>
    <t>PS-DBM</t>
  </si>
  <si>
    <t xml:space="preserve">B. Common Supplies, </t>
  </si>
  <si>
    <t xml:space="preserve">     Materials and Equipment</t>
  </si>
  <si>
    <t xml:space="preserve">    1. Office Supplies</t>
  </si>
  <si>
    <t>C. Services</t>
  </si>
  <si>
    <t xml:space="preserve">        of Equipment and </t>
  </si>
  <si>
    <t xml:space="preserve">        Facilities</t>
  </si>
  <si>
    <t xml:space="preserve">        -Buildings and Other</t>
  </si>
  <si>
    <t xml:space="preserve">          Structures</t>
  </si>
  <si>
    <t>Sept. 2016</t>
  </si>
  <si>
    <t>Oct. 2016</t>
  </si>
  <si>
    <t>FELY B. BUERA</t>
  </si>
  <si>
    <t>BAC Chairman</t>
  </si>
  <si>
    <t>EDEN V. OLIVER</t>
  </si>
  <si>
    <t>Administrative Officer V</t>
  </si>
  <si>
    <t>Remarks                                                                        (Brief description of Program/Project)</t>
  </si>
  <si>
    <t>GAA</t>
  </si>
  <si>
    <t>A.II.b.7</t>
  </si>
  <si>
    <t>B.I.h</t>
  </si>
  <si>
    <t xml:space="preserve">    1. Construction of Dorm</t>
  </si>
  <si>
    <t xml:space="preserve">        Building III</t>
  </si>
  <si>
    <t xml:space="preserve">    2. Construction of Science</t>
  </si>
  <si>
    <t xml:space="preserve">        Laboratory and</t>
  </si>
  <si>
    <t xml:space="preserve">        Technology Building</t>
  </si>
  <si>
    <t>A. Common-Use Supplies</t>
  </si>
  <si>
    <t xml:space="preserve">     and Equipment</t>
  </si>
  <si>
    <t xml:space="preserve">    2. Drugs &amp; Medicines</t>
  </si>
  <si>
    <t xml:space="preserve">    3. Medical &amp; Laboratory</t>
  </si>
  <si>
    <t xml:space="preserve">        Supplies</t>
  </si>
  <si>
    <t xml:space="preserve">    4. Textbooks and</t>
  </si>
  <si>
    <t xml:space="preserve">        Instructional Materials</t>
  </si>
  <si>
    <t xml:space="preserve">    5. Fuel, Oil &amp; Lubricants</t>
  </si>
  <si>
    <t xml:space="preserve">    6. ICT Supplies</t>
  </si>
  <si>
    <t xml:space="preserve">    7. Other Supplies</t>
  </si>
  <si>
    <t>D. Equipment</t>
  </si>
  <si>
    <t>Shopping</t>
  </si>
  <si>
    <t>Direct Contracting</t>
  </si>
  <si>
    <t>Public Bidding</t>
  </si>
  <si>
    <t xml:space="preserve">    1. Office Equipment</t>
  </si>
  <si>
    <t xml:space="preserve">    2. ICT Equipment</t>
  </si>
  <si>
    <t xml:space="preserve">    3. Communication Equip.</t>
  </si>
  <si>
    <t xml:space="preserve">    4. Medical Equipment</t>
  </si>
  <si>
    <t xml:space="preserve">    5. Sports Equipment</t>
  </si>
  <si>
    <t xml:space="preserve">    6. Technical and</t>
  </si>
  <si>
    <t xml:space="preserve">         Scientific Equipment</t>
  </si>
  <si>
    <t xml:space="preserve">    7. Furniture &amp; Fixtures</t>
  </si>
  <si>
    <t xml:space="preserve">    8. Other Property, Plant</t>
  </si>
  <si>
    <t xml:space="preserve">        and Equipment</t>
  </si>
  <si>
    <t>GAA/Income</t>
  </si>
  <si>
    <t xml:space="preserve">        -Machinery and Equipment</t>
  </si>
  <si>
    <t xml:space="preserve">    1. Internet Services</t>
  </si>
  <si>
    <t xml:space="preserve">    2. Consultancy Services</t>
  </si>
  <si>
    <t xml:space="preserve">    3. Professional Services</t>
  </si>
  <si>
    <t xml:space="preserve">    6. Other General Services</t>
  </si>
  <si>
    <t xml:space="preserve">    7. Repairs and Maintenance</t>
  </si>
  <si>
    <t xml:space="preserve">    8. Insurance Premiums</t>
  </si>
  <si>
    <t xml:space="preserve">        -Buildings and Equipment</t>
  </si>
  <si>
    <t xml:space="preserve">        -Motor Vehicles</t>
  </si>
  <si>
    <t xml:space="preserve">    10.Subscription Expenses</t>
  </si>
  <si>
    <t xml:space="preserve">    9. Advertisement</t>
  </si>
  <si>
    <t xml:space="preserve">    11.Printing and Publication</t>
  </si>
  <si>
    <t xml:space="preserve">    12.Transportatin &amp; Delivery</t>
  </si>
  <si>
    <t>SVP /</t>
  </si>
  <si>
    <t>Academic/Admin</t>
  </si>
  <si>
    <t>Academic</t>
  </si>
  <si>
    <t>Contact Person:</t>
  </si>
  <si>
    <t>DIRECTOR III</t>
  </si>
  <si>
    <t>egferrer@pshs.edu.ph</t>
  </si>
  <si>
    <t>(054) 453 2048</t>
  </si>
  <si>
    <t xml:space="preserve">      PHILIPPINE SCIENCE HIGH SCHOOL - BICOL REGION CAMPUS</t>
  </si>
  <si>
    <t xml:space="preserve">      Tagongtong, Goa, Camarines Sur</t>
  </si>
  <si>
    <t xml:space="preserve">      Telefax No. (054) 453-2048</t>
  </si>
  <si>
    <t>Total Qty</t>
  </si>
  <si>
    <t xml:space="preserve">    4. Security Services-CY2017</t>
  </si>
  <si>
    <t xml:space="preserve">    5. Janitorial Services-CY2017</t>
  </si>
  <si>
    <t>Concurred by:</t>
  </si>
  <si>
    <t>Dec. 2016</t>
  </si>
  <si>
    <t>Jan-Dec '17</t>
  </si>
  <si>
    <t>PAPER, thermal, 210mm x 30m</t>
  </si>
  <si>
    <t>DETERGENT BAR, four(4) pcs per bar</t>
  </si>
  <si>
    <t xml:space="preserve">DEODORANT CAKE, deoderizer/moth proofer 50gms </t>
  </si>
  <si>
    <t>Compact disk recordable</t>
  </si>
  <si>
    <t>Compact disk rewriatble</t>
  </si>
  <si>
    <t>DVD recordable</t>
  </si>
  <si>
    <t>DVD rewritable</t>
  </si>
  <si>
    <t>Diskette, floppy disk</t>
  </si>
  <si>
    <t>E. Locally Funded Projects</t>
  </si>
  <si>
    <r>
      <rPr>
        <b/>
        <sz val="10"/>
        <rFont val="Calibri"/>
        <family val="2"/>
      </rPr>
      <t xml:space="preserve">* </t>
    </r>
    <r>
      <rPr>
        <b/>
        <sz val="10"/>
        <rFont val="Candara"/>
        <family val="2"/>
      </rPr>
      <t>OTHER CATEGORIES</t>
    </r>
  </si>
  <si>
    <t>Other Supplies</t>
  </si>
  <si>
    <t>COMPUTER EQUIPMENT AND ACCESSORIES</t>
  </si>
  <si>
    <t>Medicines</t>
  </si>
  <si>
    <t>Medical Supplies</t>
  </si>
  <si>
    <t>Laboratory Supplies</t>
  </si>
  <si>
    <t>Textbooks and Instructional Materials</t>
  </si>
  <si>
    <t>Journals and Magazines</t>
  </si>
  <si>
    <t>Fuel, Oil and Lubricants</t>
  </si>
  <si>
    <t>Maintenance Supplies</t>
  </si>
  <si>
    <t>Provision for Emergency Purchases</t>
  </si>
  <si>
    <t>Office Equipment</t>
  </si>
  <si>
    <t>ICT Equipment</t>
  </si>
  <si>
    <t>Communication Equipment</t>
  </si>
  <si>
    <t>Mineral kit / samples</t>
  </si>
  <si>
    <t>Medical Equipment</t>
  </si>
  <si>
    <t>Sports Equipment</t>
  </si>
  <si>
    <t>Technical and Scientific Equipment</t>
  </si>
  <si>
    <t>Furniture and Fixtures</t>
  </si>
  <si>
    <t>Other Property, Plant and Equipment</t>
  </si>
  <si>
    <t>Date Prepared: November 23, 2015</t>
  </si>
  <si>
    <t>Accountant II</t>
  </si>
  <si>
    <t>:</t>
  </si>
  <si>
    <t xml:space="preserve">E-mail </t>
  </si>
  <si>
    <t>Position</t>
  </si>
  <si>
    <t>Telephone No  :</t>
  </si>
  <si>
    <r>
      <t xml:space="preserve">Region                                         :  </t>
    </r>
    <r>
      <rPr>
        <b/>
        <u/>
        <sz val="11.5"/>
        <rFont val="Candara"/>
        <family val="2"/>
      </rPr>
      <t>V</t>
    </r>
  </si>
  <si>
    <r>
      <t xml:space="preserve">Department/Bureau/Office:  </t>
    </r>
    <r>
      <rPr>
        <b/>
        <u/>
        <sz val="11.5"/>
        <rFont val="Candara"/>
        <family val="2"/>
      </rPr>
      <t>PHILIPPINE SCIENCE HIGH SCHOOL - BICOL REGION CAMPUS</t>
    </r>
  </si>
  <si>
    <r>
      <t xml:space="preserve">Address                                       :  </t>
    </r>
    <r>
      <rPr>
        <b/>
        <u/>
        <sz val="11.5"/>
        <rFont val="Candara"/>
        <family val="2"/>
      </rPr>
      <t>TAGONGTONG, GOA, CAMARINES SUR</t>
    </r>
  </si>
  <si>
    <t>Jun. 2016</t>
  </si>
  <si>
    <t>Jul. 2016</t>
  </si>
  <si>
    <t>Aug. 2016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</si>
</sst>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"/>
    <numFmt numFmtId="165" formatCode="_(* #,##0_);_(* \(#,##0\);_(* &quot;-&quot;??_);_(@_)"/>
  </numFmts>
  <fonts count="4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ndara"/>
      <family val="2"/>
    </font>
    <font>
      <sz val="10"/>
      <name val="Candara"/>
      <family val="2"/>
    </font>
    <font>
      <sz val="12"/>
      <name val="Candara"/>
      <family val="2"/>
    </font>
    <font>
      <b/>
      <sz val="14"/>
      <name val="Candara"/>
      <family val="2"/>
    </font>
    <font>
      <b/>
      <sz val="12"/>
      <name val="Candara"/>
      <family val="2"/>
    </font>
    <font>
      <b/>
      <sz val="12"/>
      <color rgb="FFFF0000"/>
      <name val="Candara"/>
      <family val="2"/>
    </font>
    <font>
      <sz val="10"/>
      <color rgb="FFFF0000"/>
      <name val="Candara"/>
      <family val="2"/>
    </font>
    <font>
      <b/>
      <sz val="10"/>
      <color rgb="FF00B050"/>
      <name val="Candara"/>
      <family val="2"/>
    </font>
    <font>
      <sz val="9"/>
      <name val="Candara"/>
      <family val="2"/>
    </font>
    <font>
      <sz val="10"/>
      <color theme="1"/>
      <name val="Candara"/>
      <family val="2"/>
    </font>
    <font>
      <sz val="12"/>
      <color theme="1"/>
      <name val="Candara"/>
      <family val="2"/>
    </font>
    <font>
      <b/>
      <i/>
      <sz val="9"/>
      <name val="Candara"/>
      <family val="2"/>
    </font>
    <font>
      <b/>
      <sz val="9"/>
      <name val="Candara"/>
      <family val="2"/>
    </font>
    <font>
      <b/>
      <sz val="10"/>
      <name val="Calibri"/>
      <family val="2"/>
    </font>
    <font>
      <sz val="8"/>
      <name val="Candara"/>
      <family val="2"/>
    </font>
    <font>
      <sz val="10"/>
      <color rgb="FF000000"/>
      <name val="Arial"/>
      <family val="2"/>
    </font>
    <font>
      <sz val="10"/>
      <color rgb="FF000000"/>
      <name val="Candara"/>
      <family val="2"/>
    </font>
    <font>
      <sz val="12"/>
      <color rgb="FF000000"/>
      <name val="Candara"/>
      <family val="2"/>
    </font>
    <font>
      <sz val="10"/>
      <name val="Calibri"/>
      <family val="2"/>
      <scheme val="minor"/>
    </font>
    <font>
      <sz val="10.5"/>
      <name val="Candara"/>
      <family val="2"/>
    </font>
    <font>
      <b/>
      <i/>
      <sz val="10"/>
      <color rgb="FF0070C0"/>
      <name val="Candara"/>
      <family val="2"/>
    </font>
    <font>
      <b/>
      <sz val="14"/>
      <name val="Arial"/>
      <family val="2"/>
    </font>
    <font>
      <sz val="8"/>
      <color rgb="FFFF0000"/>
      <name val="Candara"/>
      <family val="2"/>
    </font>
    <font>
      <b/>
      <sz val="12"/>
      <color theme="1"/>
      <name val="Candara"/>
      <family val="2"/>
    </font>
    <font>
      <sz val="12"/>
      <color rgb="FFFF0000"/>
      <name val="Candara"/>
      <family val="2"/>
    </font>
    <font>
      <sz val="12"/>
      <color indexed="8"/>
      <name val="Candara"/>
      <family val="2"/>
    </font>
    <font>
      <b/>
      <sz val="12"/>
      <color indexed="8"/>
      <name val="Candara"/>
      <family val="2"/>
    </font>
    <font>
      <b/>
      <sz val="11"/>
      <name val="Candara"/>
      <family val="2"/>
    </font>
    <font>
      <b/>
      <sz val="8"/>
      <name val="Candara"/>
      <family val="2"/>
    </font>
    <font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1.5"/>
      <name val="Candara"/>
      <family val="2"/>
    </font>
    <font>
      <b/>
      <u/>
      <sz val="11.5"/>
      <name val="Candara"/>
      <family val="2"/>
    </font>
    <font>
      <u/>
      <sz val="10"/>
      <color theme="10"/>
      <name val="Arial"/>
      <family val="2"/>
    </font>
    <font>
      <b/>
      <sz val="11.5"/>
      <name val="Candara"/>
      <family val="2"/>
    </font>
    <font>
      <b/>
      <sz val="10"/>
      <color rgb="FFFF0000"/>
      <name val="Candara"/>
      <family val="2"/>
    </font>
    <font>
      <sz val="9"/>
      <name val="Arial"/>
      <family val="2"/>
    </font>
    <font>
      <sz val="11"/>
      <name val="Candara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 diagonalDown="1">
      <left/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/>
      <bottom/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 diagonalDown="1">
      <left style="medium">
        <color auto="1"/>
      </left>
      <right/>
      <top style="medium">
        <color auto="1"/>
      </top>
      <bottom/>
      <diagonal style="thin">
        <color auto="1"/>
      </diagonal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medium">
        <color auto="1"/>
      </left>
      <right/>
      <top/>
      <bottom/>
      <diagonal style="thin">
        <color auto="1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auto="1"/>
      </left>
      <right/>
      <top/>
      <bottom style="medium">
        <color auto="1"/>
      </bottom>
      <diagonal style="thin">
        <color auto="1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6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21" fillId="0" borderId="0"/>
    <xf numFmtId="43" fontId="21" fillId="0" borderId="0"/>
    <xf numFmtId="0" fontId="1" fillId="0" borderId="0"/>
    <xf numFmtId="43" fontId="1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</cellStyleXfs>
  <cellXfs count="516">
    <xf numFmtId="0" fontId="0" fillId="0" borderId="0" xfId="0"/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</xf>
    <xf numFmtId="43" fontId="7" fillId="0" borderId="13" xfId="1" applyFont="1" applyBorder="1" applyAlignment="1" applyProtection="1">
      <alignment horizontal="center" vertical="center" wrapText="1"/>
    </xf>
    <xf numFmtId="43" fontId="7" fillId="0" borderId="18" xfId="1" quotePrefix="1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</xf>
    <xf numFmtId="4" fontId="8" fillId="0" borderId="18" xfId="1" quotePrefix="1" applyNumberFormat="1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</xf>
    <xf numFmtId="4" fontId="8" fillId="0" borderId="24" xfId="1" applyNumberFormat="1" applyFont="1" applyBorder="1" applyAlignment="1" applyProtection="1">
      <alignment horizontal="center" vertical="center" wrapText="1"/>
    </xf>
    <xf numFmtId="4" fontId="8" fillId="0" borderId="28" xfId="1" applyNumberFormat="1" applyFont="1" applyBorder="1" applyAlignment="1" applyProtection="1">
      <alignment horizontal="center" vertical="center" wrapText="1"/>
    </xf>
    <xf numFmtId="4" fontId="8" fillId="0" borderId="14" xfId="1" applyNumberFormat="1" applyFont="1" applyBorder="1" applyAlignment="1" applyProtection="1">
      <alignment horizontal="center" vertical="center" wrapText="1"/>
    </xf>
    <xf numFmtId="4" fontId="8" fillId="0" borderId="18" xfId="1" applyNumberFormat="1" applyFont="1" applyBorder="1" applyAlignment="1" applyProtection="1">
      <alignment horizontal="center" vertical="center" wrapText="1"/>
    </xf>
    <xf numFmtId="4" fontId="8" fillId="0" borderId="9" xfId="1" applyNumberFormat="1" applyFont="1" applyBorder="1" applyAlignment="1" applyProtection="1">
      <alignment horizontal="center" vertical="center" wrapText="1"/>
    </xf>
    <xf numFmtId="4" fontId="16" fillId="0" borderId="14" xfId="1" applyNumberFormat="1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</xf>
    <xf numFmtId="43" fontId="7" fillId="0" borderId="13" xfId="1" applyFont="1" applyBorder="1" applyAlignment="1" applyProtection="1">
      <alignment horizontal="center" vertical="center" wrapText="1"/>
      <protection locked="0"/>
    </xf>
    <xf numFmtId="1" fontId="7" fillId="0" borderId="22" xfId="0" applyNumberFormat="1" applyFont="1" applyBorder="1" applyAlignment="1" applyProtection="1">
      <alignment horizontal="center" vertical="center" wrapText="1"/>
    </xf>
    <xf numFmtId="1" fontId="7" fillId="0" borderId="23" xfId="0" applyNumberFormat="1" applyFont="1" applyBorder="1" applyAlignment="1" applyProtection="1">
      <alignment horizontal="center" vertical="center" wrapText="1"/>
    </xf>
    <xf numFmtId="43" fontId="7" fillId="0" borderId="30" xfId="1" applyFont="1" applyBorder="1" applyAlignment="1" applyProtection="1">
      <alignment horizontal="center" vertical="center" wrapText="1"/>
      <protection locked="0"/>
    </xf>
    <xf numFmtId="1" fontId="7" fillId="0" borderId="34" xfId="0" applyNumberFormat="1" applyFont="1" applyBorder="1" applyAlignment="1" applyProtection="1">
      <alignment horizontal="center" vertical="center" wrapText="1"/>
    </xf>
    <xf numFmtId="43" fontId="7" fillId="0" borderId="18" xfId="1" quotePrefix="1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</xf>
    <xf numFmtId="43" fontId="7" fillId="0" borderId="16" xfId="1" applyFont="1" applyBorder="1" applyAlignment="1" applyProtection="1">
      <alignment vertical="center" wrapText="1"/>
    </xf>
    <xf numFmtId="43" fontId="7" fillId="0" borderId="20" xfId="1" applyFont="1" applyBorder="1" applyAlignment="1" applyProtection="1">
      <alignment vertical="center" wrapText="1"/>
    </xf>
    <xf numFmtId="43" fontId="7" fillId="0" borderId="27" xfId="1" applyFont="1" applyBorder="1" applyAlignment="1" applyProtection="1">
      <alignment vertical="center" wrapText="1"/>
    </xf>
    <xf numFmtId="43" fontId="8" fillId="0" borderId="23" xfId="1" applyFont="1" applyBorder="1" applyAlignment="1" applyProtection="1">
      <alignment horizontal="center" vertical="center" wrapText="1"/>
      <protection locked="0"/>
    </xf>
    <xf numFmtId="43" fontId="8" fillId="0" borderId="15" xfId="1" applyFont="1" applyBorder="1" applyAlignment="1" applyProtection="1">
      <alignment horizontal="center" vertical="center" wrapText="1"/>
      <protection locked="0"/>
    </xf>
    <xf numFmtId="43" fontId="8" fillId="0" borderId="26" xfId="1" applyFont="1" applyBorder="1" applyAlignment="1" applyProtection="1">
      <alignment horizontal="center" vertical="center" wrapText="1"/>
      <protection locked="0"/>
    </xf>
    <xf numFmtId="43" fontId="8" fillId="0" borderId="19" xfId="1" applyFont="1" applyBorder="1" applyAlignment="1" applyProtection="1">
      <alignment horizontal="center" vertical="center" wrapText="1"/>
      <protection locked="0"/>
    </xf>
    <xf numFmtId="43" fontId="7" fillId="0" borderId="37" xfId="1" applyFont="1" applyBorder="1" applyAlignment="1" applyProtection="1">
      <alignment vertical="center" wrapText="1"/>
    </xf>
    <xf numFmtId="1" fontId="7" fillId="0" borderId="14" xfId="0" applyNumberFormat="1" applyFont="1" applyBorder="1" applyAlignment="1" applyProtection="1">
      <alignment horizontal="center" vertical="center" wrapText="1"/>
    </xf>
    <xf numFmtId="1" fontId="7" fillId="0" borderId="15" xfId="0" applyNumberFormat="1" applyFont="1" applyBorder="1" applyAlignment="1" applyProtection="1">
      <alignment horizontal="center" vertical="center" wrapText="1"/>
    </xf>
    <xf numFmtId="1" fontId="7" fillId="0" borderId="18" xfId="0" applyNumberFormat="1" applyFont="1" applyBorder="1" applyAlignment="1" applyProtection="1">
      <alignment horizontal="center" vertical="center" wrapText="1"/>
    </xf>
    <xf numFmtId="43" fontId="7" fillId="0" borderId="38" xfId="1" applyFont="1" applyBorder="1" applyAlignment="1" applyProtection="1">
      <alignment horizontal="center" vertical="center" wrapText="1"/>
      <protection locked="0"/>
    </xf>
    <xf numFmtId="43" fontId="8" fillId="0" borderId="34" xfId="1" applyFont="1" applyBorder="1" applyAlignment="1" applyProtection="1">
      <alignment horizontal="center" vertical="center" wrapText="1"/>
      <protection locked="0"/>
    </xf>
    <xf numFmtId="43" fontId="7" fillId="0" borderId="44" xfId="1" applyFont="1" applyBorder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43" fontId="7" fillId="0" borderId="16" xfId="1" applyFont="1" applyFill="1" applyBorder="1" applyAlignment="1" applyProtection="1">
      <alignment vertical="center" wrapText="1"/>
    </xf>
    <xf numFmtId="43" fontId="22" fillId="0" borderId="13" xfId="22" applyFont="1" applyBorder="1" applyAlignment="1" applyProtection="1">
      <alignment horizontal="center" vertical="center" wrapText="1"/>
      <protection locked="0"/>
    </xf>
    <xf numFmtId="0" fontId="22" fillId="0" borderId="14" xfId="21" applyFont="1" applyBorder="1" applyAlignment="1" applyProtection="1">
      <alignment horizontal="center" vertical="center" wrapText="1"/>
      <protection locked="0"/>
    </xf>
    <xf numFmtId="0" fontId="22" fillId="0" borderId="14" xfId="21" applyFont="1" applyBorder="1" applyAlignment="1" applyProtection="1">
      <alignment horizontal="center" vertical="center" wrapText="1"/>
    </xf>
    <xf numFmtId="0" fontId="22" fillId="0" borderId="22" xfId="21" applyFont="1" applyBorder="1" applyAlignment="1" applyProtection="1">
      <alignment horizontal="center" vertical="center" wrapText="1"/>
    </xf>
    <xf numFmtId="1" fontId="22" fillId="0" borderId="22" xfId="21" applyNumberFormat="1" applyFont="1" applyBorder="1" applyAlignment="1" applyProtection="1">
      <alignment horizontal="center" vertical="center" wrapText="1"/>
    </xf>
    <xf numFmtId="1" fontId="22" fillId="0" borderId="23" xfId="21" applyNumberFormat="1" applyFont="1" applyBorder="1" applyAlignment="1" applyProtection="1">
      <alignment horizontal="center" vertical="center" wrapText="1"/>
    </xf>
    <xf numFmtId="43" fontId="23" fillId="0" borderId="15" xfId="22" applyFont="1" applyBorder="1" applyAlignment="1" applyProtection="1">
      <alignment horizontal="center" vertical="center" wrapText="1"/>
      <protection locked="0"/>
    </xf>
    <xf numFmtId="1" fontId="7" fillId="0" borderId="19" xfId="0" applyNumberFormat="1" applyFont="1" applyBorder="1" applyAlignment="1" applyProtection="1">
      <alignment horizontal="center" vertical="center" wrapText="1"/>
    </xf>
    <xf numFmtId="43" fontId="7" fillId="0" borderId="13" xfId="22" applyFont="1" applyBorder="1" applyAlignment="1" applyProtection="1">
      <alignment horizontal="center" vertical="center" wrapText="1"/>
      <protection locked="0"/>
    </xf>
    <xf numFmtId="0" fontId="7" fillId="0" borderId="14" xfId="21" applyFont="1" applyBorder="1" applyAlignment="1" applyProtection="1">
      <alignment horizontal="center" vertical="center" wrapText="1"/>
      <protection locked="0"/>
    </xf>
    <xf numFmtId="0" fontId="7" fillId="0" borderId="14" xfId="21" applyFont="1" applyBorder="1" applyAlignment="1" applyProtection="1">
      <alignment horizontal="center" vertical="center" wrapText="1"/>
    </xf>
    <xf numFmtId="0" fontId="7" fillId="0" borderId="22" xfId="21" applyFont="1" applyBorder="1" applyAlignment="1" applyProtection="1">
      <alignment horizontal="center" vertical="center" wrapText="1"/>
    </xf>
    <xf numFmtId="1" fontId="7" fillId="0" borderId="22" xfId="21" applyNumberFormat="1" applyFont="1" applyBorder="1" applyAlignment="1" applyProtection="1">
      <alignment horizontal="center" vertical="center" wrapText="1"/>
    </xf>
    <xf numFmtId="1" fontId="7" fillId="0" borderId="23" xfId="21" applyNumberFormat="1" applyFont="1" applyBorder="1" applyAlignment="1" applyProtection="1">
      <alignment horizontal="center" vertical="center" wrapText="1"/>
    </xf>
    <xf numFmtId="43" fontId="8" fillId="0" borderId="15" xfId="22" applyFont="1" applyBorder="1" applyAlignment="1" applyProtection="1">
      <alignment horizontal="center" vertical="center" wrapText="1"/>
      <protection locked="0"/>
    </xf>
    <xf numFmtId="43" fontId="25" fillId="0" borderId="15" xfId="1" applyFont="1" applyBorder="1" applyAlignment="1" applyProtection="1">
      <alignment horizontal="center" vertical="center" wrapText="1"/>
      <protection locked="0"/>
    </xf>
    <xf numFmtId="43" fontId="25" fillId="0" borderId="26" xfId="1" applyFont="1" applyBorder="1" applyAlignment="1" applyProtection="1">
      <alignment horizontal="center" vertical="center" wrapText="1"/>
      <protection locked="0"/>
    </xf>
    <xf numFmtId="43" fontId="25" fillId="0" borderId="34" xfId="1" applyFont="1" applyBorder="1" applyAlignment="1" applyProtection="1">
      <alignment horizontal="center" vertical="center" wrapText="1"/>
      <protection locked="0"/>
    </xf>
    <xf numFmtId="43" fontId="14" fillId="0" borderId="15" xfId="1" applyFont="1" applyBorder="1" applyAlignment="1" applyProtection="1">
      <alignment horizontal="center" vertical="center" wrapText="1"/>
      <protection locked="0"/>
    </xf>
    <xf numFmtId="0" fontId="7" fillId="0" borderId="30" xfId="1" applyNumberFormat="1" applyFont="1" applyBorder="1" applyAlignment="1" applyProtection="1">
      <alignment horizontal="left" vertical="center"/>
      <protection locked="0"/>
    </xf>
    <xf numFmtId="43" fontId="12" fillId="0" borderId="16" xfId="1" applyFont="1" applyBorder="1" applyAlignment="1" applyProtection="1">
      <alignment vertical="center" wrapText="1"/>
    </xf>
    <xf numFmtId="43" fontId="12" fillId="0" borderId="27" xfId="1" applyFont="1" applyBorder="1" applyAlignment="1" applyProtection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20" fillId="0" borderId="0" xfId="2" applyFont="1" applyAlignment="1" applyProtection="1">
      <alignment horizontal="right" vertical="center" wrapText="1"/>
      <protection locked="0"/>
    </xf>
    <xf numFmtId="0" fontId="7" fillId="0" borderId="0" xfId="2" applyFont="1" applyAlignment="1" applyProtection="1">
      <alignment vertical="center" wrapText="1"/>
      <protection locked="0"/>
    </xf>
    <xf numFmtId="4" fontId="8" fillId="0" borderId="0" xfId="2" applyNumberFormat="1" applyFont="1" applyAlignment="1" applyProtection="1">
      <alignment horizontal="center" vertical="center" wrapText="1"/>
      <protection locked="0"/>
    </xf>
    <xf numFmtId="0" fontId="6" fillId="0" borderId="6" xfId="2" applyFont="1" applyBorder="1" applyAlignment="1" applyProtection="1">
      <alignment horizontal="center" vertical="center" wrapText="1"/>
      <protection locked="0"/>
    </xf>
    <xf numFmtId="0" fontId="34" fillId="5" borderId="7" xfId="2" applyFont="1" applyFill="1" applyBorder="1" applyAlignment="1" applyProtection="1">
      <alignment horizontal="center" vertical="center" wrapText="1"/>
      <protection locked="0"/>
    </xf>
    <xf numFmtId="0" fontId="6" fillId="0" borderId="21" xfId="2" applyFont="1" applyBorder="1" applyAlignment="1" applyProtection="1">
      <alignment horizontal="center" vertical="center" wrapText="1"/>
    </xf>
    <xf numFmtId="0" fontId="7" fillId="0" borderId="22" xfId="2" applyFont="1" applyBorder="1" applyAlignment="1" applyProtection="1">
      <alignment vertical="center" wrapText="1"/>
      <protection locked="0"/>
    </xf>
    <xf numFmtId="0" fontId="7" fillId="0" borderId="22" xfId="2" applyFont="1" applyBorder="1" applyAlignment="1" applyProtection="1">
      <alignment vertical="center" wrapText="1"/>
    </xf>
    <xf numFmtId="4" fontId="8" fillId="0" borderId="22" xfId="2" applyNumberFormat="1" applyFont="1" applyBorder="1" applyAlignment="1" applyProtection="1">
      <alignment horizontal="center" vertical="center" wrapText="1"/>
    </xf>
    <xf numFmtId="0" fontId="7" fillId="0" borderId="37" xfId="2" applyFont="1" applyBorder="1" applyAlignment="1" applyProtection="1">
      <alignment vertical="center" wrapText="1"/>
    </xf>
    <xf numFmtId="49" fontId="7" fillId="0" borderId="13" xfId="2" applyNumberFormat="1" applyFont="1" applyFill="1" applyBorder="1" applyAlignment="1" applyProtection="1">
      <alignment horizontal="left" vertical="center" wrapText="1"/>
    </xf>
    <xf numFmtId="0" fontId="7" fillId="0" borderId="14" xfId="2" applyFont="1" applyBorder="1" applyAlignment="1" applyProtection="1">
      <alignment horizontal="center" vertical="center" wrapText="1"/>
      <protection locked="0"/>
    </xf>
    <xf numFmtId="0" fontId="7" fillId="0" borderId="14" xfId="2" applyFont="1" applyBorder="1" applyAlignment="1" applyProtection="1">
      <alignment horizontal="center" vertical="center" wrapText="1"/>
    </xf>
    <xf numFmtId="4" fontId="8" fillId="0" borderId="14" xfId="2" applyNumberFormat="1" applyFont="1" applyBorder="1" applyAlignment="1" applyProtection="1">
      <alignment horizontal="center" vertical="center" wrapText="1"/>
    </xf>
    <xf numFmtId="43" fontId="7" fillId="0" borderId="16" xfId="2" applyNumberFormat="1" applyFont="1" applyBorder="1" applyAlignment="1" applyProtection="1">
      <alignment vertical="center" wrapText="1"/>
    </xf>
    <xf numFmtId="49" fontId="7" fillId="0" borderId="13" xfId="2" applyNumberFormat="1" applyFont="1" applyBorder="1" applyAlignment="1" applyProtection="1">
      <alignment horizontal="left" vertical="center" wrapText="1"/>
    </xf>
    <xf numFmtId="49" fontId="7" fillId="0" borderId="32" xfId="2" quotePrefix="1" applyNumberFormat="1" applyFont="1" applyBorder="1" applyAlignment="1" applyProtection="1">
      <alignment horizontal="left" vertical="center" wrapText="1"/>
    </xf>
    <xf numFmtId="0" fontId="7" fillId="0" borderId="18" xfId="2" applyFont="1" applyBorder="1" applyAlignment="1" applyProtection="1">
      <alignment horizontal="center" vertical="center" wrapText="1"/>
      <protection locked="0"/>
    </xf>
    <xf numFmtId="0" fontId="7" fillId="0" borderId="18" xfId="2" applyFont="1" applyBorder="1" applyAlignment="1" applyProtection="1">
      <alignment horizontal="center" vertical="center" wrapText="1"/>
    </xf>
    <xf numFmtId="43" fontId="7" fillId="0" borderId="20" xfId="2" applyNumberFormat="1" applyFont="1" applyBorder="1" applyAlignment="1" applyProtection="1">
      <alignment vertical="center" wrapText="1"/>
    </xf>
    <xf numFmtId="0" fontId="14" fillId="0" borderId="8" xfId="2" applyFont="1" applyFill="1" applyBorder="1" applyAlignment="1" applyProtection="1">
      <alignment horizontal="center" vertical="center" wrapText="1"/>
    </xf>
    <xf numFmtId="0" fontId="7" fillId="0" borderId="9" xfId="2" applyFont="1" applyBorder="1" applyAlignment="1" applyProtection="1">
      <alignment horizontal="center" vertical="center" wrapText="1"/>
      <protection locked="0"/>
    </xf>
    <xf numFmtId="0" fontId="7" fillId="0" borderId="22" xfId="2" applyFont="1" applyBorder="1" applyAlignment="1" applyProtection="1">
      <alignment horizontal="center" vertical="center" wrapText="1"/>
      <protection locked="0"/>
    </xf>
    <xf numFmtId="0" fontId="7" fillId="0" borderId="9" xfId="2" applyFont="1" applyBorder="1" applyAlignment="1" applyProtection="1">
      <alignment horizontal="center" vertical="center" wrapText="1"/>
    </xf>
    <xf numFmtId="0" fontId="7" fillId="0" borderId="28" xfId="2" applyFont="1" applyBorder="1" applyAlignment="1" applyProtection="1">
      <alignment horizontal="center" vertical="center" wrapText="1"/>
    </xf>
    <xf numFmtId="43" fontId="7" fillId="0" borderId="11" xfId="2" applyNumberFormat="1" applyFont="1" applyBorder="1" applyAlignment="1" applyProtection="1">
      <alignment vertical="center" wrapText="1"/>
    </xf>
    <xf numFmtId="0" fontId="20" fillId="0" borderId="12" xfId="2" applyFont="1" applyBorder="1" applyAlignment="1" applyProtection="1">
      <alignment horizontal="right" vertical="center" wrapText="1"/>
      <protection locked="0"/>
    </xf>
    <xf numFmtId="0" fontId="7" fillId="0" borderId="21" xfId="2" applyFont="1" applyBorder="1" applyAlignment="1" applyProtection="1">
      <alignment horizontal="left" vertical="center" wrapText="1"/>
    </xf>
    <xf numFmtId="0" fontId="7" fillId="0" borderId="13" xfId="2" applyFont="1" applyFill="1" applyBorder="1" applyAlignment="1" applyProtection="1">
      <alignment horizontal="center" vertical="center" wrapText="1"/>
    </xf>
    <xf numFmtId="0" fontId="7" fillId="0" borderId="13" xfId="2" applyFont="1" applyBorder="1" applyAlignment="1" applyProtection="1">
      <alignment horizontal="left" vertical="center" wrapText="1"/>
    </xf>
    <xf numFmtId="0" fontId="7" fillId="0" borderId="13" xfId="2" applyFont="1" applyBorder="1" applyAlignment="1" applyProtection="1">
      <alignment horizontal="center" vertical="center" wrapText="1"/>
    </xf>
    <xf numFmtId="0" fontId="7" fillId="0" borderId="13" xfId="2" applyFont="1" applyBorder="1" applyAlignment="1">
      <alignment horizontal="left" vertical="center" wrapText="1"/>
    </xf>
    <xf numFmtId="0" fontId="7" fillId="0" borderId="30" xfId="2" applyFont="1" applyBorder="1" applyAlignment="1" applyProtection="1">
      <alignment horizontal="center" vertical="center" wrapText="1"/>
    </xf>
    <xf numFmtId="0" fontId="7" fillId="0" borderId="13" xfId="2" applyFont="1" applyBorder="1" applyAlignment="1">
      <alignment horizontal="left" vertical="center"/>
    </xf>
    <xf numFmtId="0" fontId="20" fillId="0" borderId="64" xfId="2" applyFont="1" applyBorder="1" applyAlignment="1" applyProtection="1">
      <alignment horizontal="right" vertical="center" wrapText="1"/>
      <protection locked="0"/>
    </xf>
    <xf numFmtId="0" fontId="7" fillId="0" borderId="14" xfId="2" applyFont="1" applyBorder="1" applyAlignment="1" applyProtection="1">
      <alignment horizontal="left" vertical="center" wrapText="1"/>
    </xf>
    <xf numFmtId="0" fontId="7" fillId="0" borderId="24" xfId="2" applyFont="1" applyBorder="1" applyAlignment="1" applyProtection="1">
      <alignment horizontal="center" vertical="center" wrapText="1"/>
      <protection locked="0"/>
    </xf>
    <xf numFmtId="0" fontId="7" fillId="0" borderId="24" xfId="2" applyFont="1" applyBorder="1" applyAlignment="1" applyProtection="1">
      <alignment horizontal="center" vertical="center" wrapText="1"/>
    </xf>
    <xf numFmtId="0" fontId="20" fillId="0" borderId="65" xfId="2" applyFont="1" applyBorder="1" applyAlignment="1" applyProtection="1">
      <alignment horizontal="right" vertical="center" wrapText="1"/>
      <protection locked="0"/>
    </xf>
    <xf numFmtId="0" fontId="7" fillId="0" borderId="18" xfId="2" applyFont="1" applyBorder="1" applyAlignment="1" applyProtection="1">
      <alignment horizontal="left" vertical="center" wrapText="1"/>
    </xf>
    <xf numFmtId="0" fontId="7" fillId="0" borderId="8" xfId="2" applyFont="1" applyBorder="1" applyAlignment="1" applyProtection="1">
      <alignment horizontal="center" vertical="center" wrapText="1"/>
    </xf>
    <xf numFmtId="0" fontId="20" fillId="0" borderId="17" xfId="2" applyFont="1" applyBorder="1" applyAlignment="1" applyProtection="1">
      <alignment horizontal="right" vertical="center" wrapText="1"/>
      <protection locked="0"/>
    </xf>
    <xf numFmtId="0" fontId="7" fillId="0" borderId="32" xfId="2" applyFont="1" applyBorder="1" applyAlignment="1" applyProtection="1">
      <alignment horizontal="left" vertical="center" wrapText="1"/>
    </xf>
    <xf numFmtId="0" fontId="7" fillId="0" borderId="32" xfId="2" applyFont="1" applyBorder="1" applyAlignment="1" applyProtection="1">
      <alignment horizontal="center" vertical="center" wrapText="1"/>
    </xf>
    <xf numFmtId="0" fontId="15" fillId="0" borderId="13" xfId="2" applyFont="1" applyBorder="1" applyAlignment="1" applyProtection="1">
      <alignment horizontal="left" vertical="center" wrapText="1"/>
    </xf>
    <xf numFmtId="0" fontId="15" fillId="0" borderId="13" xfId="2" applyFont="1" applyBorder="1" applyAlignment="1" applyProtection="1">
      <alignment horizontal="center" vertical="center" wrapText="1"/>
    </xf>
    <xf numFmtId="0" fontId="7" fillId="0" borderId="13" xfId="2" applyFont="1" applyFill="1" applyBorder="1" applyAlignment="1" applyProtection="1">
      <alignment horizontal="left" vertical="center" wrapText="1"/>
    </xf>
    <xf numFmtId="4" fontId="8" fillId="0" borderId="9" xfId="2" applyNumberFormat="1" applyFont="1" applyBorder="1" applyAlignment="1" applyProtection="1">
      <alignment horizontal="center" vertical="center" wrapText="1"/>
    </xf>
    <xf numFmtId="0" fontId="7" fillId="0" borderId="11" xfId="2" applyFont="1" applyBorder="1" applyAlignment="1" applyProtection="1">
      <alignment vertical="center" wrapText="1"/>
    </xf>
    <xf numFmtId="0" fontId="7" fillId="0" borderId="21" xfId="2" applyFont="1" applyBorder="1" applyAlignment="1" applyProtection="1">
      <alignment horizontal="center" vertical="center" wrapText="1"/>
    </xf>
    <xf numFmtId="0" fontId="6" fillId="0" borderId="0" xfId="2" applyFont="1" applyAlignment="1" applyProtection="1">
      <alignment horizontal="center" vertical="center" wrapText="1"/>
      <protection locked="0"/>
    </xf>
    <xf numFmtId="4" fontId="8" fillId="0" borderId="18" xfId="2" applyNumberFormat="1" applyFont="1" applyBorder="1" applyAlignment="1" applyProtection="1">
      <alignment horizontal="center" vertical="center" wrapText="1"/>
    </xf>
    <xf numFmtId="0" fontId="7" fillId="0" borderId="22" xfId="2" applyFont="1" applyBorder="1" applyAlignment="1" applyProtection="1">
      <alignment horizontal="center" vertical="center" wrapText="1"/>
    </xf>
    <xf numFmtId="4" fontId="8" fillId="0" borderId="22" xfId="1" applyNumberFormat="1" applyFont="1" applyBorder="1" applyAlignment="1" applyProtection="1">
      <alignment horizontal="center" vertical="center" wrapText="1"/>
    </xf>
    <xf numFmtId="43" fontId="7" fillId="0" borderId="37" xfId="2" applyNumberFormat="1" applyFont="1" applyBorder="1" applyAlignment="1" applyProtection="1">
      <alignment vertical="center" wrapText="1"/>
    </xf>
    <xf numFmtId="0" fontId="13" fillId="0" borderId="0" xfId="2" applyFont="1" applyAlignment="1" applyProtection="1">
      <alignment horizontal="center" vertical="center" wrapText="1"/>
      <protection locked="0"/>
    </xf>
    <xf numFmtId="0" fontId="7" fillId="0" borderId="21" xfId="2" applyFont="1" applyBorder="1" applyAlignment="1" applyProtection="1">
      <alignment horizontal="center" wrapText="1"/>
    </xf>
    <xf numFmtId="0" fontId="7" fillId="0" borderId="22" xfId="2" applyFont="1" applyBorder="1" applyAlignment="1" applyProtection="1">
      <alignment horizontal="center" wrapText="1"/>
      <protection locked="0"/>
    </xf>
    <xf numFmtId="0" fontId="7" fillId="0" borderId="0" xfId="2" applyFont="1" applyAlignment="1" applyProtection="1">
      <alignment wrapText="1"/>
      <protection locked="0"/>
    </xf>
    <xf numFmtId="0" fontId="7" fillId="0" borderId="21" xfId="2" applyFont="1" applyFill="1" applyBorder="1" applyAlignment="1" applyProtection="1">
      <alignment horizontal="center" vertical="center" wrapText="1"/>
    </xf>
    <xf numFmtId="0" fontId="7" fillId="0" borderId="22" xfId="2" applyFont="1" applyFill="1" applyBorder="1" applyAlignment="1" applyProtection="1">
      <alignment horizontal="center" vertical="center" wrapText="1"/>
      <protection locked="0"/>
    </xf>
    <xf numFmtId="0" fontId="7" fillId="0" borderId="0" xfId="2" applyFont="1" applyFill="1" applyAlignment="1" applyProtection="1">
      <alignment vertical="center" wrapText="1"/>
      <protection locked="0"/>
    </xf>
    <xf numFmtId="0" fontId="7" fillId="0" borderId="14" xfId="2" applyFont="1" applyFill="1" applyBorder="1" applyAlignment="1" applyProtection="1">
      <alignment horizontal="center" vertical="center" wrapText="1"/>
      <protection locked="0"/>
    </xf>
    <xf numFmtId="0" fontId="20" fillId="0" borderId="61" xfId="2" applyFont="1" applyBorder="1" applyAlignment="1" applyProtection="1">
      <alignment horizontal="right" vertical="center" wrapText="1"/>
      <protection locked="0"/>
    </xf>
    <xf numFmtId="0" fontId="8" fillId="0" borderId="0" xfId="2" applyFont="1" applyAlignment="1" applyProtection="1">
      <alignment vertical="center" wrapText="1"/>
      <protection locked="0"/>
    </xf>
    <xf numFmtId="49" fontId="7" fillId="0" borderId="21" xfId="2" applyNumberFormat="1" applyFont="1" applyFill="1" applyBorder="1" applyAlignment="1" applyProtection="1">
      <alignment horizontal="left" vertical="center" wrapText="1"/>
    </xf>
    <xf numFmtId="0" fontId="7" fillId="0" borderId="32" xfId="2" applyFont="1" applyBorder="1" applyAlignment="1">
      <alignment horizontal="left" vertical="center" wrapText="1"/>
    </xf>
    <xf numFmtId="0" fontId="14" fillId="0" borderId="21" xfId="2" applyFont="1" applyFill="1" applyBorder="1" applyAlignment="1" applyProtection="1">
      <alignment horizontal="center" vertical="center" wrapText="1"/>
    </xf>
    <xf numFmtId="0" fontId="7" fillId="0" borderId="25" xfId="2" applyFont="1" applyBorder="1" applyAlignment="1" applyProtection="1">
      <alignment horizontal="center" vertical="center" wrapText="1"/>
    </xf>
    <xf numFmtId="4" fontId="8" fillId="0" borderId="25" xfId="1" applyNumberFormat="1" applyFont="1" applyBorder="1" applyAlignment="1" applyProtection="1">
      <alignment horizontal="center" vertical="center" wrapText="1"/>
    </xf>
    <xf numFmtId="0" fontId="20" fillId="0" borderId="49" xfId="2" applyFont="1" applyBorder="1" applyAlignment="1" applyProtection="1">
      <alignment horizontal="right" vertical="center" wrapText="1"/>
      <protection locked="0"/>
    </xf>
    <xf numFmtId="0" fontId="7" fillId="0" borderId="19" xfId="2" applyFont="1" applyBorder="1" applyAlignment="1" applyProtection="1">
      <alignment horizontal="center" vertical="center" wrapText="1"/>
    </xf>
    <xf numFmtId="0" fontId="20" fillId="0" borderId="31" xfId="2" applyFont="1" applyBorder="1" applyAlignment="1" applyProtection="1">
      <alignment horizontal="right" vertical="center" wrapText="1"/>
      <protection locked="0"/>
    </xf>
    <xf numFmtId="4" fontId="8" fillId="0" borderId="23" xfId="2" applyNumberFormat="1" applyFont="1" applyBorder="1" applyAlignment="1" applyProtection="1">
      <alignment horizontal="center" vertical="center" wrapText="1"/>
    </xf>
    <xf numFmtId="0" fontId="6" fillId="0" borderId="21" xfId="2" applyFont="1" applyBorder="1" applyAlignment="1" applyProtection="1">
      <alignment horizontal="center" vertical="center" wrapText="1"/>
      <protection locked="0"/>
    </xf>
    <xf numFmtId="1" fontId="7" fillId="0" borderId="22" xfId="2" applyNumberFormat="1" applyFont="1" applyBorder="1" applyAlignment="1" applyProtection="1">
      <alignment horizontal="center" vertical="center" wrapText="1"/>
    </xf>
    <xf numFmtId="1" fontId="7" fillId="0" borderId="23" xfId="2" applyNumberFormat="1" applyFont="1" applyBorder="1" applyAlignment="1" applyProtection="1">
      <alignment horizontal="center" vertical="center" wrapText="1"/>
    </xf>
    <xf numFmtId="4" fontId="8" fillId="0" borderId="23" xfId="2" applyNumberFormat="1" applyFont="1" applyBorder="1" applyAlignment="1" applyProtection="1">
      <alignment horizontal="center" vertical="center" wrapText="1"/>
      <protection locked="0"/>
    </xf>
    <xf numFmtId="4" fontId="8" fillId="0" borderId="15" xfId="2" applyNumberFormat="1" applyFont="1" applyBorder="1" applyAlignment="1" applyProtection="1">
      <alignment horizontal="center" vertical="center" wrapText="1"/>
      <protection locked="0"/>
    </xf>
    <xf numFmtId="4" fontId="8" fillId="0" borderId="26" xfId="2" applyNumberFormat="1" applyFont="1" applyBorder="1" applyAlignment="1" applyProtection="1">
      <alignment horizontal="center" vertical="center" wrapText="1"/>
      <protection locked="0"/>
    </xf>
    <xf numFmtId="1" fontId="7" fillId="0" borderId="34" xfId="2" applyNumberFormat="1" applyFont="1" applyBorder="1" applyAlignment="1" applyProtection="1">
      <alignment horizontal="center" vertical="center" wrapText="1"/>
    </xf>
    <xf numFmtId="1" fontId="7" fillId="0" borderId="9" xfId="2" applyNumberFormat="1" applyFont="1" applyBorder="1" applyAlignment="1" applyProtection="1">
      <alignment horizontal="center" vertical="center" wrapText="1"/>
    </xf>
    <xf numFmtId="1" fontId="7" fillId="0" borderId="10" xfId="2" applyNumberFormat="1" applyFont="1" applyBorder="1" applyAlignment="1" applyProtection="1">
      <alignment horizontal="center" vertical="center" wrapText="1"/>
    </xf>
    <xf numFmtId="4" fontId="8" fillId="0" borderId="10" xfId="2" applyNumberFormat="1" applyFont="1" applyBorder="1" applyAlignment="1" applyProtection="1">
      <alignment horizontal="center" vertical="center" wrapText="1"/>
      <protection locked="0"/>
    </xf>
    <xf numFmtId="49" fontId="7" fillId="0" borderId="14" xfId="2" applyNumberFormat="1" applyFont="1" applyBorder="1" applyAlignment="1" applyProtection="1">
      <alignment horizontal="left" vertical="center" wrapText="1"/>
      <protection locked="0"/>
    </xf>
    <xf numFmtId="49" fontId="7" fillId="0" borderId="18" xfId="2" applyNumberFormat="1" applyFont="1" applyBorder="1" applyAlignment="1" applyProtection="1">
      <alignment horizontal="left" vertical="center" wrapText="1"/>
      <protection locked="0"/>
    </xf>
    <xf numFmtId="43" fontId="7" fillId="0" borderId="32" xfId="1" applyFont="1" applyBorder="1" applyAlignment="1" applyProtection="1">
      <alignment horizontal="center" vertical="center" wrapText="1"/>
      <protection locked="0"/>
    </xf>
    <xf numFmtId="4" fontId="8" fillId="0" borderId="19" xfId="2" applyNumberFormat="1" applyFont="1" applyBorder="1" applyAlignment="1" applyProtection="1">
      <alignment horizontal="center" vertical="center" wrapText="1"/>
      <protection locked="0"/>
    </xf>
    <xf numFmtId="0" fontId="7" fillId="0" borderId="8" xfId="2" applyFont="1" applyBorder="1" applyAlignment="1" applyProtection="1">
      <alignment horizontal="center" vertical="center" wrapText="1"/>
      <protection locked="0"/>
    </xf>
    <xf numFmtId="1" fontId="7" fillId="0" borderId="35" xfId="2" applyNumberFormat="1" applyFont="1" applyBorder="1" applyAlignment="1" applyProtection="1">
      <alignment horizontal="center" vertical="center" wrapText="1"/>
    </xf>
    <xf numFmtId="0" fontId="7" fillId="0" borderId="21" xfId="2" applyFont="1" applyBorder="1" applyAlignment="1" applyProtection="1">
      <alignment horizontal="center" vertical="center" wrapText="1"/>
      <protection locked="0"/>
    </xf>
    <xf numFmtId="1" fontId="7" fillId="0" borderId="36" xfId="2" applyNumberFormat="1" applyFont="1" applyBorder="1" applyAlignment="1" applyProtection="1">
      <alignment horizontal="center" vertical="center" wrapText="1"/>
    </xf>
    <xf numFmtId="49" fontId="7" fillId="0" borderId="24" xfId="2" applyNumberFormat="1" applyFont="1" applyBorder="1" applyAlignment="1" applyProtection="1">
      <alignment horizontal="left" vertical="center" wrapText="1"/>
      <protection locked="0"/>
    </xf>
    <xf numFmtId="0" fontId="6" fillId="4" borderId="4" xfId="2" applyFont="1" applyFill="1" applyBorder="1" applyAlignment="1" applyProtection="1">
      <alignment vertical="center" wrapText="1"/>
      <protection locked="0"/>
    </xf>
    <xf numFmtId="0" fontId="7" fillId="4" borderId="4" xfId="2" applyFont="1" applyFill="1" applyBorder="1" applyAlignment="1" applyProtection="1">
      <alignment vertical="center" wrapText="1"/>
      <protection locked="0"/>
    </xf>
    <xf numFmtId="0" fontId="7" fillId="4" borderId="5" xfId="2" applyFont="1" applyFill="1" applyBorder="1" applyAlignment="1" applyProtection="1">
      <alignment vertical="center" wrapText="1"/>
    </xf>
    <xf numFmtId="0" fontId="7" fillId="4" borderId="4" xfId="2" applyFont="1" applyFill="1" applyBorder="1" applyAlignment="1" applyProtection="1">
      <alignment vertical="center" wrapText="1"/>
    </xf>
    <xf numFmtId="0" fontId="7" fillId="4" borderId="5" xfId="2" applyFont="1" applyFill="1" applyBorder="1" applyAlignment="1" applyProtection="1">
      <alignment vertical="center" wrapText="1"/>
      <protection locked="0"/>
    </xf>
    <xf numFmtId="0" fontId="7" fillId="4" borderId="33" xfId="2" applyFont="1" applyFill="1" applyBorder="1" applyAlignment="1" applyProtection="1">
      <alignment vertical="center" wrapText="1"/>
      <protection locked="0"/>
    </xf>
    <xf numFmtId="4" fontId="8" fillId="4" borderId="33" xfId="2" applyNumberFormat="1" applyFont="1" applyFill="1" applyBorder="1" applyAlignment="1" applyProtection="1">
      <alignment horizontal="center" vertical="center" wrapText="1"/>
      <protection locked="0"/>
    </xf>
    <xf numFmtId="0" fontId="7" fillId="4" borderId="6" xfId="2" applyFont="1" applyFill="1" applyBorder="1" applyAlignment="1" applyProtection="1">
      <alignment vertical="center" wrapText="1"/>
      <protection locked="0"/>
    </xf>
    <xf numFmtId="0" fontId="7" fillId="0" borderId="0" xfId="2" applyFont="1" applyAlignment="1" applyProtection="1">
      <alignment horizontal="center" vertical="center" wrapText="1"/>
      <protection locked="0"/>
    </xf>
    <xf numFmtId="0" fontId="7" fillId="0" borderId="0" xfId="2" applyFont="1" applyBorder="1" applyAlignment="1" applyProtection="1">
      <alignment vertical="center" wrapText="1"/>
      <protection locked="0"/>
    </xf>
    <xf numFmtId="0" fontId="17" fillId="0" borderId="0" xfId="2" applyFont="1" applyBorder="1" applyAlignment="1" applyProtection="1">
      <alignment horizontal="left" vertical="center" wrapText="1"/>
      <protection locked="0"/>
    </xf>
    <xf numFmtId="0" fontId="18" fillId="0" borderId="0" xfId="2" applyFont="1" applyBorder="1" applyAlignment="1" applyProtection="1">
      <alignment vertical="center" wrapText="1"/>
      <protection locked="0"/>
    </xf>
    <xf numFmtId="0" fontId="14" fillId="0" borderId="0" xfId="2" applyFont="1" applyBorder="1" applyAlignment="1" applyProtection="1">
      <alignment vertical="center" wrapText="1"/>
      <protection locked="0"/>
    </xf>
    <xf numFmtId="1" fontId="14" fillId="0" borderId="0" xfId="2" applyNumberFormat="1" applyFont="1" applyBorder="1" applyAlignment="1" applyProtection="1">
      <alignment vertical="center" wrapText="1"/>
      <protection locked="0"/>
    </xf>
    <xf numFmtId="4" fontId="8" fillId="0" borderId="0" xfId="2" applyNumberFormat="1" applyFont="1" applyBorder="1" applyAlignment="1" applyProtection="1">
      <alignment horizontal="center" vertical="center" wrapText="1"/>
      <protection locked="0"/>
    </xf>
    <xf numFmtId="0" fontId="14" fillId="0" borderId="0" xfId="2" applyFont="1" applyAlignment="1" applyProtection="1">
      <alignment vertical="center" wrapText="1"/>
      <protection locked="0"/>
    </xf>
    <xf numFmtId="0" fontId="7" fillId="0" borderId="0" xfId="2" applyFont="1" applyAlignment="1" applyProtection="1">
      <alignment horizontal="left" vertical="center" wrapText="1"/>
      <protection locked="0"/>
    </xf>
    <xf numFmtId="0" fontId="8" fillId="0" borderId="0" xfId="2" applyFont="1" applyAlignment="1" applyProtection="1">
      <alignment horizontal="center" vertical="center" wrapText="1"/>
      <protection locked="0"/>
    </xf>
    <xf numFmtId="0" fontId="6" fillId="0" borderId="0" xfId="2" applyFont="1" applyBorder="1" applyAlignment="1" applyProtection="1">
      <alignment horizontal="left" vertical="center" wrapText="1"/>
      <protection locked="0"/>
    </xf>
    <xf numFmtId="0" fontId="6" fillId="0" borderId="0" xfId="2" applyFont="1" applyBorder="1" applyAlignment="1" applyProtection="1">
      <alignment vertical="center" wrapText="1"/>
      <protection locked="0"/>
    </xf>
    <xf numFmtId="0" fontId="7" fillId="0" borderId="0" xfId="2" applyFont="1" applyBorder="1" applyAlignment="1" applyProtection="1">
      <alignment horizontal="left" vertical="center" wrapText="1"/>
      <protection locked="0"/>
    </xf>
    <xf numFmtId="0" fontId="36" fillId="0" borderId="0" xfId="0" applyFont="1" applyAlignment="1">
      <alignment horizontal="center" vertical="top" wrapText="1"/>
    </xf>
    <xf numFmtId="0" fontId="36" fillId="0" borderId="57" xfId="0" applyFont="1" applyBorder="1" applyAlignment="1">
      <alignment horizontal="center" vertical="top" wrapText="1"/>
    </xf>
    <xf numFmtId="0" fontId="36" fillId="0" borderId="73" xfId="0" applyFont="1" applyBorder="1" applyAlignment="1">
      <alignment horizontal="center" vertical="top" wrapText="1"/>
    </xf>
    <xf numFmtId="0" fontId="36" fillId="0" borderId="45" xfId="0" applyFont="1" applyBorder="1" applyAlignment="1">
      <alignment horizontal="center" vertical="top" wrapText="1"/>
    </xf>
    <xf numFmtId="0" fontId="36" fillId="0" borderId="52" xfId="0" applyFont="1" applyBorder="1" applyAlignment="1">
      <alignment horizontal="center" vertical="top" wrapText="1"/>
    </xf>
    <xf numFmtId="0" fontId="36" fillId="0" borderId="60" xfId="0" applyFont="1" applyBorder="1" applyAlignment="1">
      <alignment horizontal="center" vertical="top" wrapText="1"/>
    </xf>
    <xf numFmtId="0" fontId="37" fillId="0" borderId="0" xfId="0" applyFont="1"/>
    <xf numFmtId="0" fontId="37" fillId="0" borderId="61" xfId="0" applyFont="1" applyFill="1" applyBorder="1" applyAlignment="1">
      <alignment horizontal="center"/>
    </xf>
    <xf numFmtId="0" fontId="36" fillId="0" borderId="34" xfId="0" applyFont="1" applyBorder="1"/>
    <xf numFmtId="0" fontId="37" fillId="0" borderId="34" xfId="0" applyFont="1" applyBorder="1" applyAlignment="1">
      <alignment horizontal="center"/>
    </xf>
    <xf numFmtId="0" fontId="37" fillId="0" borderId="34" xfId="0" applyFont="1" applyBorder="1"/>
    <xf numFmtId="43" fontId="37" fillId="0" borderId="34" xfId="1" applyFont="1" applyBorder="1" applyAlignment="1">
      <alignment horizontal="center"/>
    </xf>
    <xf numFmtId="0" fontId="37" fillId="0" borderId="44" xfId="0" applyFont="1" applyBorder="1"/>
    <xf numFmtId="0" fontId="37" fillId="0" borderId="25" xfId="0" applyFont="1" applyBorder="1"/>
    <xf numFmtId="0" fontId="37" fillId="0" borderId="25" xfId="0" applyFont="1" applyBorder="1" applyAlignment="1">
      <alignment horizontal="center"/>
    </xf>
    <xf numFmtId="0" fontId="37" fillId="0" borderId="61" xfId="0" applyFont="1" applyBorder="1" applyAlignment="1">
      <alignment horizontal="center"/>
    </xf>
    <xf numFmtId="16" fontId="37" fillId="0" borderId="34" xfId="0" applyNumberFormat="1" applyFont="1" applyBorder="1" applyAlignment="1">
      <alignment horizontal="center"/>
    </xf>
    <xf numFmtId="4" fontId="37" fillId="0" borderId="34" xfId="0" applyNumberFormat="1" applyFont="1" applyBorder="1" applyAlignment="1">
      <alignment horizontal="center"/>
    </xf>
    <xf numFmtId="165" fontId="37" fillId="0" borderId="25" xfId="1" applyNumberFormat="1" applyFont="1" applyBorder="1" applyAlignment="1">
      <alignment horizontal="center"/>
    </xf>
    <xf numFmtId="165" fontId="37" fillId="0" borderId="34" xfId="1" applyNumberFormat="1" applyFont="1" applyBorder="1" applyAlignment="1">
      <alignment horizontal="center"/>
    </xf>
    <xf numFmtId="0" fontId="37" fillId="0" borderId="34" xfId="0" applyFont="1" applyBorder="1" applyAlignment="1"/>
    <xf numFmtId="0" fontId="37" fillId="0" borderId="44" xfId="0" applyFont="1" applyBorder="1" applyAlignment="1"/>
    <xf numFmtId="0" fontId="37" fillId="0" borderId="25" xfId="0" applyFont="1" applyBorder="1" applyAlignment="1"/>
    <xf numFmtId="0" fontId="37" fillId="0" borderId="34" xfId="0" applyFont="1" applyBorder="1" applyAlignment="1">
      <alignment horizontal="left"/>
    </xf>
    <xf numFmtId="43" fontId="37" fillId="0" borderId="25" xfId="1" applyFont="1" applyBorder="1"/>
    <xf numFmtId="43" fontId="37" fillId="0" borderId="34" xfId="1" applyFont="1" applyBorder="1"/>
    <xf numFmtId="43" fontId="37" fillId="0" borderId="34" xfId="1" applyNumberFormat="1" applyFont="1" applyBorder="1" applyAlignment="1">
      <alignment horizontal="center"/>
    </xf>
    <xf numFmtId="43" fontId="37" fillId="0" borderId="22" xfId="1" applyFont="1" applyBorder="1" applyAlignment="1">
      <alignment horizontal="center"/>
    </xf>
    <xf numFmtId="0" fontId="37" fillId="0" borderId="62" xfId="0" applyFont="1" applyBorder="1" applyAlignment="1">
      <alignment horizontal="center"/>
    </xf>
    <xf numFmtId="0" fontId="37" fillId="0" borderId="36" xfId="0" applyFont="1" applyBorder="1"/>
    <xf numFmtId="0" fontId="37" fillId="0" borderId="36" xfId="0" applyFont="1" applyBorder="1" applyAlignment="1">
      <alignment horizontal="center"/>
    </xf>
    <xf numFmtId="0" fontId="37" fillId="0" borderId="63" xfId="0" applyFont="1" applyBorder="1"/>
    <xf numFmtId="0" fontId="37" fillId="0" borderId="35" xfId="0" applyFont="1" applyBorder="1"/>
    <xf numFmtId="0" fontId="37" fillId="0" borderId="35" xfId="0" applyFont="1" applyBorder="1" applyAlignment="1">
      <alignment horizontal="center"/>
    </xf>
    <xf numFmtId="0" fontId="38" fillId="0" borderId="0" xfId="0" applyFont="1" applyFill="1" applyAlignment="1" applyProtection="1">
      <alignment vertical="center"/>
      <protection locked="0"/>
    </xf>
    <xf numFmtId="0" fontId="40" fillId="0" borderId="0" xfId="25" applyFill="1" applyAlignment="1" applyProtection="1">
      <alignment vertical="center"/>
      <protection locked="0"/>
    </xf>
    <xf numFmtId="0" fontId="0" fillId="0" borderId="0" xfId="0" applyFill="1"/>
    <xf numFmtId="0" fontId="35" fillId="0" borderId="0" xfId="0" applyFont="1" applyFill="1"/>
    <xf numFmtId="0" fontId="27" fillId="0" borderId="0" xfId="0" applyFont="1" applyFill="1"/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/>
    </xf>
    <xf numFmtId="4" fontId="7" fillId="0" borderId="0" xfId="2" applyNumberFormat="1" applyFont="1" applyAlignment="1" applyProtection="1">
      <alignment horizontal="center" vertical="center" wrapText="1"/>
      <protection locked="0"/>
    </xf>
    <xf numFmtId="4" fontId="7" fillId="0" borderId="22" xfId="2" applyNumberFormat="1" applyFont="1" applyBorder="1" applyAlignment="1" applyProtection="1">
      <alignment horizontal="center" vertical="center" wrapText="1"/>
    </xf>
    <xf numFmtId="4" fontId="7" fillId="0" borderId="14" xfId="2" applyNumberFormat="1" applyFont="1" applyBorder="1" applyAlignment="1" applyProtection="1">
      <alignment horizontal="center" vertical="center" wrapText="1"/>
    </xf>
    <xf numFmtId="4" fontId="7" fillId="0" borderId="18" xfId="1" quotePrefix="1" applyNumberFormat="1" applyFont="1" applyBorder="1" applyAlignment="1" applyProtection="1">
      <alignment horizontal="center" vertical="center" wrapText="1"/>
    </xf>
    <xf numFmtId="4" fontId="7" fillId="0" borderId="28" xfId="1" applyNumberFormat="1" applyFont="1" applyBorder="1" applyAlignment="1" applyProtection="1">
      <alignment horizontal="center" vertical="center" wrapText="1"/>
    </xf>
    <xf numFmtId="4" fontId="7" fillId="0" borderId="18" xfId="1" applyNumberFormat="1" applyFont="1" applyBorder="1" applyAlignment="1" applyProtection="1">
      <alignment horizontal="center" vertical="center" wrapText="1"/>
    </xf>
    <xf numFmtId="4" fontId="7" fillId="0" borderId="9" xfId="1" applyNumberFormat="1" applyFont="1" applyBorder="1" applyAlignment="1" applyProtection="1">
      <alignment horizontal="center" vertical="center" wrapText="1"/>
    </xf>
    <xf numFmtId="4" fontId="7" fillId="0" borderId="9" xfId="2" applyNumberFormat="1" applyFont="1" applyBorder="1" applyAlignment="1" applyProtection="1">
      <alignment horizontal="center" vertical="center" wrapText="1"/>
    </xf>
    <xf numFmtId="4" fontId="7" fillId="0" borderId="18" xfId="2" applyNumberFormat="1" applyFont="1" applyBorder="1" applyAlignment="1" applyProtection="1">
      <alignment horizontal="center" vertical="center" wrapText="1"/>
    </xf>
    <xf numFmtId="4" fontId="7" fillId="0" borderId="22" xfId="1" applyNumberFormat="1" applyFont="1" applyBorder="1" applyAlignment="1" applyProtection="1">
      <alignment horizontal="center" vertical="center" wrapText="1"/>
    </xf>
    <xf numFmtId="4" fontId="7" fillId="0" borderId="23" xfId="2" applyNumberFormat="1" applyFont="1" applyBorder="1" applyAlignment="1" applyProtection="1">
      <alignment horizontal="center" vertical="center" wrapText="1"/>
    </xf>
    <xf numFmtId="4" fontId="7" fillId="0" borderId="23" xfId="2" applyNumberFormat="1" applyFont="1" applyBorder="1" applyAlignment="1" applyProtection="1">
      <alignment horizontal="center" vertical="center" wrapText="1"/>
      <protection locked="0"/>
    </xf>
    <xf numFmtId="4" fontId="7" fillId="0" borderId="15" xfId="2" applyNumberFormat="1" applyFont="1" applyBorder="1" applyAlignment="1" applyProtection="1">
      <alignment horizontal="center" vertical="center" wrapText="1"/>
      <protection locked="0"/>
    </xf>
    <xf numFmtId="4" fontId="7" fillId="0" borderId="26" xfId="2" applyNumberFormat="1" applyFont="1" applyBorder="1" applyAlignment="1" applyProtection="1">
      <alignment horizontal="center" vertical="center" wrapText="1"/>
      <protection locked="0"/>
    </xf>
    <xf numFmtId="4" fontId="7" fillId="0" borderId="10" xfId="2" applyNumberFormat="1" applyFont="1" applyBorder="1" applyAlignment="1" applyProtection="1">
      <alignment horizontal="center" vertical="center" wrapText="1"/>
      <protection locked="0"/>
    </xf>
    <xf numFmtId="4" fontId="7" fillId="0" borderId="19" xfId="2" applyNumberFormat="1" applyFont="1" applyBorder="1" applyAlignment="1" applyProtection="1">
      <alignment horizontal="center" vertical="center" wrapText="1"/>
      <protection locked="0"/>
    </xf>
    <xf numFmtId="4" fontId="7" fillId="4" borderId="33" xfId="2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2" applyNumberFormat="1" applyFont="1" applyBorder="1" applyAlignment="1" applyProtection="1">
      <alignment horizontal="center" vertical="center" wrapText="1"/>
      <protection locked="0"/>
    </xf>
    <xf numFmtId="0" fontId="43" fillId="0" borderId="0" xfId="0" applyFont="1" applyFill="1"/>
    <xf numFmtId="0" fontId="37" fillId="0" borderId="34" xfId="0" applyFont="1" applyFill="1" applyBorder="1" applyAlignment="1">
      <alignment horizontal="center"/>
    </xf>
    <xf numFmtId="0" fontId="37" fillId="0" borderId="34" xfId="0" applyFont="1" applyFill="1" applyBorder="1"/>
    <xf numFmtId="43" fontId="37" fillId="0" borderId="34" xfId="1" applyFont="1" applyFill="1" applyBorder="1"/>
    <xf numFmtId="43" fontId="37" fillId="0" borderId="34" xfId="1" applyFont="1" applyFill="1" applyBorder="1" applyAlignment="1">
      <alignment horizontal="center"/>
    </xf>
    <xf numFmtId="0" fontId="37" fillId="0" borderId="44" xfId="0" applyFont="1" applyFill="1" applyBorder="1"/>
    <xf numFmtId="0" fontId="37" fillId="0" borderId="25" xfId="0" applyFont="1" applyFill="1" applyBorder="1"/>
    <xf numFmtId="0" fontId="37" fillId="0" borderId="25" xfId="0" applyFont="1" applyFill="1" applyBorder="1" applyAlignment="1">
      <alignment horizontal="center"/>
    </xf>
    <xf numFmtId="0" fontId="37" fillId="0" borderId="0" xfId="0" applyFont="1" applyFill="1"/>
    <xf numFmtId="43" fontId="7" fillId="0" borderId="15" xfId="1" applyFont="1" applyBorder="1" applyAlignment="1" applyProtection="1">
      <alignment horizontal="center" vertical="center" wrapText="1"/>
      <protection locked="0"/>
    </xf>
    <xf numFmtId="43" fontId="22" fillId="0" borderId="15" xfId="22" applyFont="1" applyBorder="1" applyAlignment="1" applyProtection="1">
      <alignment horizontal="center" vertical="center" wrapText="1"/>
      <protection locked="0"/>
    </xf>
    <xf numFmtId="43" fontId="7" fillId="0" borderId="26" xfId="1" applyFont="1" applyBorder="1" applyAlignment="1" applyProtection="1">
      <alignment horizontal="center" vertical="center" wrapText="1"/>
      <protection locked="0"/>
    </xf>
    <xf numFmtId="0" fontId="6" fillId="4" borderId="4" xfId="2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Border="1" applyAlignment="1" applyProtection="1">
      <alignment horizontal="center" vertical="center" wrapText="1"/>
      <protection locked="0"/>
    </xf>
    <xf numFmtId="0" fontId="20" fillId="0" borderId="74" xfId="2" applyFont="1" applyBorder="1" applyAlignment="1" applyProtection="1">
      <alignment horizontal="right" vertical="center" wrapText="1"/>
      <protection locked="0"/>
    </xf>
    <xf numFmtId="49" fontId="7" fillId="0" borderId="14" xfId="0" applyNumberFormat="1" applyFont="1" applyBorder="1" applyAlignment="1" applyProtection="1">
      <alignment horizontal="left" vertical="center" wrapText="1"/>
      <protection locked="0"/>
    </xf>
    <xf numFmtId="165" fontId="7" fillId="0" borderId="26" xfId="1" applyNumberFormat="1" applyFont="1" applyBorder="1" applyAlignment="1" applyProtection="1">
      <alignment horizontal="center" vertical="center" wrapText="1"/>
      <protection locked="0"/>
    </xf>
    <xf numFmtId="43" fontId="7" fillId="0" borderId="26" xfId="1" applyNumberFormat="1" applyFont="1" applyBorder="1" applyAlignment="1" applyProtection="1">
      <alignment horizontal="center" vertical="center" wrapText="1"/>
      <protection locked="0"/>
    </xf>
    <xf numFmtId="49" fontId="26" fillId="0" borderId="24" xfId="0" applyNumberFormat="1" applyFont="1" applyBorder="1" applyAlignment="1" applyProtection="1">
      <alignment horizontal="left" vertical="center" wrapText="1"/>
      <protection locked="0"/>
    </xf>
    <xf numFmtId="49" fontId="22" fillId="0" borderId="14" xfId="21" applyNumberFormat="1" applyFont="1" applyBorder="1" applyAlignment="1" applyProtection="1">
      <alignment horizontal="left" vertical="center" wrapText="1"/>
      <protection locked="0"/>
    </xf>
    <xf numFmtId="49" fontId="7" fillId="0" borderId="24" xfId="0" applyNumberFormat="1" applyFont="1" applyBorder="1" applyAlignment="1" applyProtection="1">
      <alignment horizontal="left" vertical="center"/>
      <protection locked="0"/>
    </xf>
    <xf numFmtId="49" fontId="7" fillId="0" borderId="24" xfId="0" applyNumberFormat="1" applyFont="1" applyBorder="1" applyAlignment="1" applyProtection="1">
      <alignment horizontal="left" vertical="center" wrapText="1"/>
      <protection locked="0"/>
    </xf>
    <xf numFmtId="49" fontId="26" fillId="0" borderId="14" xfId="0" applyNumberFormat="1" applyFont="1" applyBorder="1" applyAlignment="1" applyProtection="1">
      <alignment horizontal="left" vertical="center" wrapText="1"/>
      <protection locked="0"/>
    </xf>
    <xf numFmtId="165" fontId="7" fillId="0" borderId="15" xfId="1" applyNumberFormat="1" applyFont="1" applyBorder="1" applyAlignment="1" applyProtection="1">
      <alignment horizontal="center" vertical="center" wrapText="1"/>
      <protection locked="0"/>
    </xf>
    <xf numFmtId="43" fontId="20" fillId="0" borderId="15" xfId="1" applyNumberFormat="1" applyFont="1" applyBorder="1" applyAlignment="1" applyProtection="1">
      <alignment horizontal="center" vertical="center" wrapText="1"/>
      <protection locked="0"/>
    </xf>
    <xf numFmtId="165" fontId="14" fillId="0" borderId="26" xfId="1" applyNumberFormat="1" applyFont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8" xfId="0" applyNumberFormat="1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43" fontId="7" fillId="0" borderId="14" xfId="1" applyFont="1" applyBorder="1" applyAlignment="1" applyProtection="1">
      <alignment horizontal="center" vertical="center" wrapText="1"/>
      <protection locked="0"/>
    </xf>
    <xf numFmtId="49" fontId="7" fillId="0" borderId="25" xfId="0" applyNumberFormat="1" applyFont="1" applyBorder="1" applyAlignment="1" applyProtection="1">
      <alignment horizontal="left" vertical="center" wrapText="1"/>
      <protection locked="0"/>
    </xf>
    <xf numFmtId="43" fontId="7" fillId="0" borderId="34" xfId="1" applyFont="1" applyBorder="1" applyAlignment="1" applyProtection="1">
      <alignment horizontal="center" vertical="center" wrapText="1"/>
      <protection locked="0"/>
    </xf>
    <xf numFmtId="43" fontId="7" fillId="0" borderId="26" xfId="1" applyFont="1" applyFill="1" applyBorder="1" applyAlignment="1" applyProtection="1">
      <alignment horizontal="center" vertical="center" wrapText="1"/>
      <protection locked="0"/>
    </xf>
    <xf numFmtId="43" fontId="7" fillId="0" borderId="15" xfId="1" applyFont="1" applyFill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24" xfId="21" applyFont="1" applyBorder="1" applyAlignment="1" applyProtection="1">
      <alignment horizontal="center" vertical="center" wrapText="1"/>
    </xf>
    <xf numFmtId="4" fontId="7" fillId="0" borderId="14" xfId="2" applyNumberFormat="1" applyFont="1" applyBorder="1" applyAlignment="1" applyProtection="1">
      <alignment horizontal="center" vertical="center" wrapText="1"/>
      <protection locked="0"/>
    </xf>
    <xf numFmtId="49" fontId="26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0" fillId="6" borderId="3" xfId="2" applyFont="1" applyFill="1" applyBorder="1" applyAlignment="1" applyProtection="1">
      <alignment vertical="center"/>
      <protection locked="0"/>
    </xf>
    <xf numFmtId="0" fontId="10" fillId="6" borderId="4" xfId="2" applyFont="1" applyFill="1" applyBorder="1" applyAlignment="1" applyProtection="1">
      <alignment vertical="center"/>
      <protection locked="0"/>
    </xf>
    <xf numFmtId="0" fontId="10" fillId="6" borderId="5" xfId="2" applyFont="1" applyFill="1" applyBorder="1" applyAlignment="1" applyProtection="1">
      <alignment vertical="center"/>
      <protection locked="0"/>
    </xf>
    <xf numFmtId="0" fontId="14" fillId="0" borderId="70" xfId="2" applyFont="1" applyBorder="1" applyAlignment="1" applyProtection="1">
      <alignment horizontal="center" vertical="center" wrapText="1"/>
    </xf>
    <xf numFmtId="0" fontId="14" fillId="0" borderId="72" xfId="2" applyFont="1" applyBorder="1" applyAlignment="1" applyProtection="1">
      <alignment horizontal="center" vertical="center" wrapText="1"/>
    </xf>
    <xf numFmtId="0" fontId="14" fillId="0" borderId="40" xfId="2" applyFont="1" applyBorder="1" applyAlignment="1" applyProtection="1">
      <alignment horizontal="center" vertical="center" wrapText="1"/>
    </xf>
    <xf numFmtId="0" fontId="7" fillId="0" borderId="14" xfId="2" applyFont="1" applyFill="1" applyBorder="1" applyAlignment="1" applyProtection="1">
      <alignment horizontal="center" vertical="center" wrapText="1"/>
    </xf>
    <xf numFmtId="0" fontId="7" fillId="0" borderId="24" xfId="2" applyFont="1" applyFill="1" applyBorder="1" applyAlignment="1" applyProtection="1">
      <alignment horizontal="center" vertical="center" wrapText="1"/>
    </xf>
    <xf numFmtId="0" fontId="7" fillId="0" borderId="24" xfId="2" applyFont="1" applyFill="1" applyBorder="1" applyAlignment="1" applyProtection="1">
      <alignment horizontal="center" vertical="center" wrapText="1"/>
      <protection locked="0"/>
    </xf>
    <xf numFmtId="0" fontId="20" fillId="0" borderId="0" xfId="2" applyFont="1" applyFill="1" applyAlignment="1" applyProtection="1">
      <alignment horizontal="right" vertical="center" wrapText="1"/>
      <protection locked="0"/>
    </xf>
    <xf numFmtId="0" fontId="6" fillId="0" borderId="0" xfId="2" applyFont="1" applyFill="1" applyAlignment="1" applyProtection="1">
      <alignment horizontal="left" vertical="center" wrapText="1"/>
      <protection locked="0"/>
    </xf>
    <xf numFmtId="4" fontId="8" fillId="0" borderId="0" xfId="2" applyNumberFormat="1" applyFont="1" applyFill="1" applyAlignment="1" applyProtection="1">
      <alignment horizontal="center" vertical="center" wrapText="1"/>
      <protection locked="0"/>
    </xf>
    <xf numFmtId="4" fontId="7" fillId="0" borderId="0" xfId="2" applyNumberFormat="1" applyFont="1" applyFill="1" applyAlignment="1" applyProtection="1">
      <alignment horizontal="center" vertical="center" wrapText="1"/>
      <protection locked="0"/>
    </xf>
    <xf numFmtId="0" fontId="7" fillId="0" borderId="0" xfId="2" applyFont="1" applyFill="1" applyAlignment="1" applyProtection="1">
      <alignment horizontal="left" vertical="center" wrapText="1"/>
      <protection locked="0"/>
    </xf>
    <xf numFmtId="0" fontId="7" fillId="0" borderId="0" xfId="2" applyFont="1" applyFill="1" applyAlignment="1" applyProtection="1">
      <alignment vertical="center"/>
      <protection locked="0"/>
    </xf>
    <xf numFmtId="0" fontId="20" fillId="0" borderId="0" xfId="2" applyFont="1" applyFill="1" applyAlignment="1" applyProtection="1">
      <alignment horizontal="right" vertical="center"/>
      <protection locked="0"/>
    </xf>
    <xf numFmtId="0" fontId="7" fillId="0" borderId="0" xfId="2" applyFont="1" applyFill="1" applyAlignment="1" applyProtection="1">
      <alignment horizontal="left" vertical="center"/>
      <protection locked="0"/>
    </xf>
    <xf numFmtId="4" fontId="8" fillId="0" borderId="0" xfId="2" applyNumberFormat="1" applyFont="1" applyFill="1" applyAlignment="1" applyProtection="1">
      <alignment horizontal="center" vertical="center"/>
      <protection locked="0"/>
    </xf>
    <xf numFmtId="4" fontId="7" fillId="0" borderId="0" xfId="2" applyNumberFormat="1" applyFont="1" applyFill="1" applyAlignment="1" applyProtection="1">
      <alignment horizontal="center" vertical="center"/>
      <protection locked="0"/>
    </xf>
    <xf numFmtId="0" fontId="10" fillId="0" borderId="0" xfId="2" applyFont="1" applyFill="1" applyAlignment="1">
      <alignment horizontal="left" vertical="center"/>
    </xf>
    <xf numFmtId="0" fontId="10" fillId="0" borderId="0" xfId="2" applyFont="1" applyFill="1" applyAlignment="1" applyProtection="1">
      <alignment horizontal="center" vertical="center"/>
      <protection locked="0"/>
    </xf>
    <xf numFmtId="4" fontId="10" fillId="0" borderId="0" xfId="2" applyNumberFormat="1" applyFont="1" applyFill="1" applyAlignment="1" applyProtection="1">
      <alignment horizontal="center" vertical="center"/>
      <protection locked="0"/>
    </xf>
    <xf numFmtId="4" fontId="6" fillId="0" borderId="0" xfId="2" applyNumberFormat="1" applyFont="1" applyFill="1" applyAlignment="1" applyProtection="1">
      <alignment horizontal="center" vertical="center"/>
      <protection locked="0"/>
    </xf>
    <xf numFmtId="0" fontId="10" fillId="0" borderId="0" xfId="2" applyFont="1" applyFill="1" applyAlignment="1" applyProtection="1">
      <alignment vertical="center"/>
      <protection locked="0"/>
    </xf>
    <xf numFmtId="0" fontId="8" fillId="0" borderId="0" xfId="2" applyFont="1" applyFill="1" applyAlignment="1">
      <alignment horizontal="left" vertical="center"/>
    </xf>
    <xf numFmtId="164" fontId="10" fillId="0" borderId="0" xfId="2" applyNumberFormat="1" applyFont="1" applyFill="1" applyAlignment="1" applyProtection="1">
      <alignment horizontal="center" vertical="center"/>
      <protection locked="0"/>
    </xf>
    <xf numFmtId="164" fontId="6" fillId="0" borderId="0" xfId="2" applyNumberFormat="1" applyFont="1" applyFill="1" applyAlignment="1" applyProtection="1">
      <alignment horizontal="center" vertical="center"/>
      <protection locked="0"/>
    </xf>
    <xf numFmtId="4" fontId="10" fillId="0" borderId="0" xfId="2" applyNumberFormat="1" applyFont="1" applyFill="1" applyAlignment="1" applyProtection="1">
      <alignment vertical="center"/>
      <protection locked="0"/>
    </xf>
    <xf numFmtId="0" fontId="28" fillId="0" borderId="0" xfId="2" applyFont="1" applyFill="1" applyAlignment="1" applyProtection="1">
      <alignment horizontal="right" vertical="center"/>
      <protection locked="0"/>
    </xf>
    <xf numFmtId="0" fontId="29" fillId="0" borderId="0" xfId="2" applyFont="1" applyFill="1" applyAlignment="1">
      <alignment horizontal="left" vertical="center"/>
    </xf>
    <xf numFmtId="0" fontId="11" fillId="0" borderId="0" xfId="2" applyFont="1" applyFill="1" applyAlignment="1" applyProtection="1">
      <alignment horizontal="center" vertical="center"/>
      <protection locked="0"/>
    </xf>
    <xf numFmtId="164" fontId="11" fillId="0" borderId="0" xfId="2" applyNumberFormat="1" applyFont="1" applyFill="1" applyAlignment="1" applyProtection="1">
      <alignment horizontal="center" vertical="center"/>
      <protection locked="0"/>
    </xf>
    <xf numFmtId="164" fontId="42" fillId="0" borderId="0" xfId="2" applyNumberFormat="1" applyFont="1" applyFill="1" applyAlignment="1" applyProtection="1">
      <alignment horizontal="center" vertical="center"/>
      <protection locked="0"/>
    </xf>
    <xf numFmtId="4" fontId="11" fillId="0" borderId="0" xfId="2" applyNumberFormat="1" applyFont="1" applyFill="1" applyAlignment="1" applyProtection="1">
      <alignment vertical="center"/>
      <protection locked="0"/>
    </xf>
    <xf numFmtId="0" fontId="12" fillId="0" borderId="0" xfId="2" applyFont="1" applyFill="1" applyAlignment="1" applyProtection="1">
      <alignment vertical="center"/>
      <protection locked="0"/>
    </xf>
    <xf numFmtId="0" fontId="29" fillId="0" borderId="0" xfId="2" applyFont="1" applyFill="1" applyAlignment="1" applyProtection="1">
      <alignment vertical="center"/>
      <protection locked="0"/>
    </xf>
    <xf numFmtId="0" fontId="30" fillId="0" borderId="0" xfId="2" applyFont="1" applyFill="1" applyAlignment="1">
      <alignment horizontal="left" vertical="center"/>
    </xf>
    <xf numFmtId="0" fontId="31" fillId="0" borderId="0" xfId="2" applyFont="1" applyFill="1" applyAlignment="1">
      <alignment horizontal="left" vertical="center"/>
    </xf>
    <xf numFmtId="0" fontId="6" fillId="0" borderId="0" xfId="2" applyFont="1" applyFill="1" applyAlignment="1" applyProtection="1">
      <alignment horizontal="center" vertical="center"/>
      <protection locked="0"/>
    </xf>
    <xf numFmtId="0" fontId="7" fillId="0" borderId="0" xfId="2" applyFont="1" applyFill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left" vertical="center"/>
      <protection locked="0"/>
    </xf>
    <xf numFmtId="0" fontId="39" fillId="0" borderId="0" xfId="0" applyFont="1" applyFill="1" applyAlignment="1" applyProtection="1">
      <alignment vertical="center"/>
      <protection locked="0"/>
    </xf>
    <xf numFmtId="4" fontId="8" fillId="0" borderId="1" xfId="2" applyNumberFormat="1" applyFont="1" applyFill="1" applyBorder="1" applyAlignment="1" applyProtection="1">
      <alignment horizontal="center" vertical="center"/>
      <protection locked="0"/>
    </xf>
    <xf numFmtId="4" fontId="7" fillId="0" borderId="1" xfId="2" applyNumberFormat="1" applyFont="1" applyFill="1" applyBorder="1" applyAlignment="1" applyProtection="1">
      <alignment horizontal="center" vertical="center"/>
      <protection locked="0"/>
    </xf>
    <xf numFmtId="0" fontId="20" fillId="0" borderId="65" xfId="2" applyFont="1" applyFill="1" applyBorder="1" applyAlignment="1" applyProtection="1">
      <alignment horizontal="right" vertical="center" wrapText="1"/>
      <protection locked="0"/>
    </xf>
    <xf numFmtId="0" fontId="7" fillId="0" borderId="32" xfId="2" applyFont="1" applyFill="1" applyBorder="1" applyAlignment="1" applyProtection="1">
      <alignment horizontal="left" vertical="center" wrapText="1"/>
    </xf>
    <xf numFmtId="0" fontId="7" fillId="0" borderId="32" xfId="2" applyFont="1" applyFill="1" applyBorder="1" applyAlignment="1" applyProtection="1">
      <alignment horizontal="center" vertical="center" wrapText="1"/>
    </xf>
    <xf numFmtId="0" fontId="7" fillId="0" borderId="18" xfId="2" applyFont="1" applyFill="1" applyBorder="1" applyAlignment="1" applyProtection="1">
      <alignment horizontal="center" vertical="center" wrapText="1"/>
      <protection locked="0"/>
    </xf>
    <xf numFmtId="0" fontId="7" fillId="0" borderId="18" xfId="2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center" vertical="center" wrapText="1"/>
    </xf>
    <xf numFmtId="4" fontId="7" fillId="0" borderId="18" xfId="1" applyNumberFormat="1" applyFont="1" applyFill="1" applyBorder="1" applyAlignment="1" applyProtection="1">
      <alignment horizontal="center" vertical="center" wrapText="1"/>
    </xf>
    <xf numFmtId="43" fontId="7" fillId="0" borderId="20" xfId="2" applyNumberFormat="1" applyFont="1" applyFill="1" applyBorder="1" applyAlignment="1" applyProtection="1">
      <alignment vertical="center" wrapText="1"/>
    </xf>
    <xf numFmtId="0" fontId="7" fillId="0" borderId="22" xfId="2" applyFont="1" applyFill="1" applyBorder="1" applyAlignment="1" applyProtection="1">
      <alignment horizontal="center" vertical="center" wrapText="1"/>
    </xf>
    <xf numFmtId="0" fontId="7" fillId="0" borderId="22" xfId="2" applyFont="1" applyFill="1" applyBorder="1" applyAlignment="1" applyProtection="1">
      <alignment vertical="center" wrapText="1"/>
      <protection locked="0"/>
    </xf>
    <xf numFmtId="49" fontId="7" fillId="0" borderId="32" xfId="2" applyNumberFormat="1" applyFont="1" applyFill="1" applyBorder="1" applyAlignment="1" applyProtection="1">
      <alignment horizontal="left" vertical="center" wrapText="1"/>
    </xf>
    <xf numFmtId="43" fontId="7" fillId="0" borderId="21" xfId="1" applyFont="1" applyFill="1" applyBorder="1" applyAlignment="1" applyProtection="1">
      <alignment horizontal="center" vertical="center" wrapText="1"/>
    </xf>
    <xf numFmtId="4" fontId="8" fillId="0" borderId="22" xfId="2" applyNumberFormat="1" applyFont="1" applyFill="1" applyBorder="1" applyAlignment="1" applyProtection="1">
      <alignment horizontal="center" vertical="center" wrapText="1"/>
    </xf>
    <xf numFmtId="4" fontId="7" fillId="0" borderId="22" xfId="2" applyNumberFormat="1" applyFont="1" applyFill="1" applyBorder="1" applyAlignment="1" applyProtection="1">
      <alignment horizontal="center" vertical="center" wrapText="1"/>
    </xf>
    <xf numFmtId="43" fontId="7" fillId="0" borderId="37" xfId="2" applyNumberFormat="1" applyFont="1" applyFill="1" applyBorder="1" applyAlignment="1" applyProtection="1">
      <alignment vertical="center" wrapText="1"/>
    </xf>
    <xf numFmtId="0" fontId="7" fillId="0" borderId="9" xfId="2" applyFont="1" applyFill="1" applyBorder="1" applyAlignment="1" applyProtection="1">
      <alignment horizontal="center" vertical="center" wrapText="1"/>
      <protection locked="0"/>
    </xf>
    <xf numFmtId="0" fontId="7" fillId="0" borderId="9" xfId="2" applyFont="1" applyFill="1" applyBorder="1" applyAlignment="1" applyProtection="1">
      <alignment horizontal="center" vertical="center" wrapText="1"/>
    </xf>
    <xf numFmtId="1" fontId="7" fillId="0" borderId="22" xfId="2" applyNumberFormat="1" applyFont="1" applyFill="1" applyBorder="1" applyAlignment="1" applyProtection="1">
      <alignment horizontal="center" vertical="center" wrapText="1"/>
    </xf>
    <xf numFmtId="0" fontId="20" fillId="0" borderId="12" xfId="2" applyFont="1" applyFill="1" applyBorder="1" applyAlignment="1" applyProtection="1">
      <alignment horizontal="right" vertical="center" wrapText="1"/>
      <protection locked="0"/>
    </xf>
    <xf numFmtId="49" fontId="7" fillId="0" borderId="14" xfId="2" applyNumberFormat="1" applyFont="1" applyFill="1" applyBorder="1" applyAlignment="1" applyProtection="1">
      <alignment horizontal="left" vertical="center" wrapText="1"/>
      <protection locked="0"/>
    </xf>
    <xf numFmtId="43" fontId="7" fillId="0" borderId="13" xfId="1" applyFont="1" applyFill="1" applyBorder="1" applyAlignment="1" applyProtection="1">
      <alignment horizontal="center" vertical="center" wrapText="1"/>
      <protection locked="0"/>
    </xf>
    <xf numFmtId="1" fontId="7" fillId="0" borderId="23" xfId="2" applyNumberFormat="1" applyFont="1" applyFill="1" applyBorder="1" applyAlignment="1" applyProtection="1">
      <alignment horizontal="center" vertical="center" wrapText="1"/>
    </xf>
    <xf numFmtId="4" fontId="8" fillId="0" borderId="15" xfId="2" applyNumberFormat="1" applyFont="1" applyFill="1" applyBorder="1" applyAlignment="1" applyProtection="1">
      <alignment horizontal="center" vertical="center" wrapText="1"/>
      <protection locked="0"/>
    </xf>
    <xf numFmtId="4" fontId="7" fillId="0" borderId="15" xfId="2" applyNumberFormat="1" applyFont="1" applyFill="1" applyBorder="1" applyAlignment="1" applyProtection="1">
      <alignment horizontal="center" vertical="center" wrapText="1"/>
      <protection locked="0"/>
    </xf>
    <xf numFmtId="43" fontId="7" fillId="0" borderId="16" xfId="2" applyNumberFormat="1" applyFont="1" applyFill="1" applyBorder="1" applyAlignment="1" applyProtection="1">
      <alignment vertical="center" wrapText="1"/>
    </xf>
    <xf numFmtId="0" fontId="20" fillId="0" borderId="17" xfId="2" applyFont="1" applyFill="1" applyBorder="1" applyAlignment="1" applyProtection="1">
      <alignment horizontal="right" vertical="center" wrapText="1"/>
      <protection locked="0"/>
    </xf>
    <xf numFmtId="49" fontId="7" fillId="0" borderId="18" xfId="2" applyNumberFormat="1" applyFont="1" applyFill="1" applyBorder="1" applyAlignment="1" applyProtection="1">
      <alignment horizontal="left" vertical="center" wrapText="1"/>
      <protection locked="0"/>
    </xf>
    <xf numFmtId="43" fontId="7" fillId="0" borderId="24" xfId="1" quotePrefix="1" applyFont="1" applyFill="1" applyBorder="1" applyAlignment="1" applyProtection="1">
      <alignment horizontal="center" vertical="center" wrapText="1"/>
      <protection locked="0"/>
    </xf>
    <xf numFmtId="0" fontId="7" fillId="0" borderId="25" xfId="2" applyFont="1" applyFill="1" applyBorder="1" applyAlignment="1" applyProtection="1">
      <alignment horizontal="center" vertical="center" wrapText="1"/>
    </xf>
    <xf numFmtId="1" fontId="7" fillId="0" borderId="25" xfId="2" applyNumberFormat="1" applyFont="1" applyFill="1" applyBorder="1" applyAlignment="1" applyProtection="1">
      <alignment horizontal="center" vertical="center" wrapText="1"/>
    </xf>
    <xf numFmtId="4" fontId="8" fillId="0" borderId="24" xfId="2" applyNumberFormat="1" applyFont="1" applyFill="1" applyBorder="1" applyAlignment="1" applyProtection="1">
      <alignment horizontal="center" vertical="center" wrapText="1"/>
      <protection locked="0"/>
    </xf>
    <xf numFmtId="4" fontId="7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Font="1" applyFill="1" applyBorder="1" applyAlignment="1" applyProtection="1">
      <alignment horizontal="center" vertical="center" wrapText="1"/>
    </xf>
    <xf numFmtId="1" fontId="7" fillId="0" borderId="9" xfId="2" applyNumberFormat="1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68" xfId="2" applyFont="1" applyFill="1" applyBorder="1" applyAlignment="1" applyProtection="1">
      <alignment horizontal="center" vertical="center" wrapText="1"/>
    </xf>
    <xf numFmtId="0" fontId="14" fillId="0" borderId="40" xfId="2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</xf>
    <xf numFmtId="0" fontId="14" fillId="0" borderId="72" xfId="2" applyFont="1" applyFill="1" applyBorder="1" applyAlignment="1" applyProtection="1">
      <alignment horizontal="center" vertical="center" wrapText="1"/>
    </xf>
    <xf numFmtId="43" fontId="14" fillId="0" borderId="0" xfId="1" applyFont="1" applyBorder="1" applyAlignment="1" applyProtection="1">
      <alignment vertical="center" wrapText="1"/>
      <protection locked="0"/>
    </xf>
    <xf numFmtId="43" fontId="14" fillId="0" borderId="0" xfId="2" applyNumberFormat="1" applyFont="1" applyBorder="1" applyAlignment="1" applyProtection="1">
      <alignment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</xf>
    <xf numFmtId="0" fontId="14" fillId="0" borderId="0" xfId="2" applyFont="1" applyFill="1" applyBorder="1" applyAlignment="1" applyProtection="1">
      <alignment vertical="center" wrapText="1"/>
      <protection locked="0"/>
    </xf>
    <xf numFmtId="0" fontId="6" fillId="0" borderId="0" xfId="2" applyFont="1" applyFill="1" applyBorder="1" applyAlignment="1" applyProtection="1">
      <alignment vertical="center" wrapText="1"/>
      <protection locked="0"/>
    </xf>
    <xf numFmtId="0" fontId="7" fillId="0" borderId="0" xfId="2" applyFont="1" applyFill="1" applyBorder="1" applyAlignment="1" applyProtection="1">
      <alignment vertical="center" wrapText="1"/>
      <protection locked="0"/>
    </xf>
    <xf numFmtId="0" fontId="6" fillId="4" borderId="3" xfId="2" applyFont="1" applyFill="1" applyBorder="1" applyAlignment="1" applyProtection="1">
      <alignment vertical="center" wrapText="1"/>
      <protection locked="0"/>
    </xf>
    <xf numFmtId="0" fontId="6" fillId="4" borderId="5" xfId="2" applyFont="1" applyFill="1" applyBorder="1" applyAlignment="1" applyProtection="1">
      <alignment vertical="center" wrapText="1"/>
      <protection locked="0"/>
    </xf>
    <xf numFmtId="0" fontId="14" fillId="0" borderId="30" xfId="1" applyNumberFormat="1" applyFont="1" applyBorder="1" applyAlignment="1" applyProtection="1">
      <alignment horizontal="left" vertical="center"/>
      <protection locked="0"/>
    </xf>
    <xf numFmtId="49" fontId="6" fillId="0" borderId="24" xfId="0" applyNumberFormat="1" applyFont="1" applyBorder="1" applyAlignment="1" applyProtection="1">
      <alignment horizontal="left" vertical="center" wrapText="1"/>
      <protection locked="0"/>
    </xf>
    <xf numFmtId="165" fontId="7" fillId="0" borderId="34" xfId="1" applyNumberFormat="1" applyFont="1" applyBorder="1" applyAlignment="1" applyProtection="1">
      <alignment horizontal="center" vertical="center" wrapText="1"/>
      <protection locked="0"/>
    </xf>
    <xf numFmtId="165" fontId="7" fillId="0" borderId="14" xfId="1" applyNumberFormat="1" applyFont="1" applyBorder="1" applyAlignment="1" applyProtection="1">
      <alignment horizontal="center" vertical="center" wrapText="1"/>
      <protection locked="0"/>
    </xf>
    <xf numFmtId="165" fontId="7" fillId="0" borderId="26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24" xfId="1" applyNumberFormat="1" applyFont="1" applyBorder="1" applyAlignment="1" applyProtection="1">
      <alignment horizontal="center" vertical="center" wrapText="1"/>
      <protection locked="0"/>
    </xf>
    <xf numFmtId="49" fontId="7" fillId="0" borderId="14" xfId="21" applyNumberFormat="1" applyFont="1" applyBorder="1" applyAlignment="1" applyProtection="1">
      <alignment horizontal="left" vertical="center" wrapText="1"/>
      <protection locked="0"/>
    </xf>
    <xf numFmtId="165" fontId="7" fillId="0" borderId="15" xfId="22" applyNumberFormat="1" applyFont="1" applyBorder="1" applyAlignment="1" applyProtection="1">
      <alignment horizontal="center" vertical="center" wrapText="1"/>
      <protection locked="0"/>
    </xf>
    <xf numFmtId="165" fontId="7" fillId="0" borderId="19" xfId="1" applyNumberFormat="1" applyFont="1" applyBorder="1" applyAlignment="1" applyProtection="1">
      <alignment horizontal="center" vertical="center" wrapText="1"/>
      <protection locked="0"/>
    </xf>
    <xf numFmtId="0" fontId="44" fillId="0" borderId="0" xfId="2" applyFont="1" applyAlignment="1" applyProtection="1">
      <alignment horizontal="right" vertical="center" wrapText="1"/>
      <protection locked="0"/>
    </xf>
    <xf numFmtId="0" fontId="44" fillId="0" borderId="0" xfId="2" applyFont="1" applyBorder="1" applyAlignment="1" applyProtection="1">
      <alignment horizontal="left" vertical="center" wrapText="1"/>
      <protection locked="0"/>
    </xf>
    <xf numFmtId="0" fontId="44" fillId="0" borderId="0" xfId="2" applyFont="1" applyBorder="1" applyAlignment="1" applyProtection="1">
      <alignment vertical="center" wrapText="1"/>
      <protection locked="0"/>
    </xf>
    <xf numFmtId="0" fontId="44" fillId="0" borderId="0" xfId="2" applyFont="1" applyFill="1" applyBorder="1" applyAlignment="1" applyProtection="1">
      <alignment horizontal="left" vertical="center" wrapText="1"/>
      <protection locked="0"/>
    </xf>
    <xf numFmtId="0" fontId="44" fillId="0" borderId="0" xfId="2" applyFont="1" applyAlignment="1" applyProtection="1">
      <alignment vertical="center" wrapText="1"/>
      <protection locked="0"/>
    </xf>
    <xf numFmtId="0" fontId="44" fillId="0" borderId="0" xfId="2" applyFont="1" applyFill="1" applyAlignment="1" applyProtection="1">
      <alignment vertical="center" wrapText="1"/>
      <protection locked="0"/>
    </xf>
    <xf numFmtId="4" fontId="44" fillId="0" borderId="0" xfId="2" applyNumberFormat="1" applyFont="1" applyAlignment="1" applyProtection="1">
      <alignment horizontal="center" vertical="center" wrapText="1"/>
      <protection locked="0"/>
    </xf>
    <xf numFmtId="0" fontId="33" fillId="0" borderId="0" xfId="2" applyFont="1" applyBorder="1" applyAlignment="1" applyProtection="1">
      <alignment horizontal="left" vertical="center" wrapText="1"/>
      <protection locked="0"/>
    </xf>
    <xf numFmtId="0" fontId="33" fillId="0" borderId="0" xfId="2" applyFont="1" applyBorder="1" applyAlignment="1" applyProtection="1">
      <alignment vertical="center" wrapText="1"/>
      <protection locked="0"/>
    </xf>
    <xf numFmtId="0" fontId="33" fillId="0" borderId="0" xfId="2" applyFont="1" applyFill="1" applyBorder="1" applyAlignment="1" applyProtection="1">
      <alignment vertical="center" wrapText="1"/>
      <protection locked="0"/>
    </xf>
    <xf numFmtId="0" fontId="44" fillId="0" borderId="0" xfId="2" applyFont="1" applyAlignment="1" applyProtection="1">
      <alignment horizontal="left" vertical="center" wrapText="1"/>
      <protection locked="0"/>
    </xf>
    <xf numFmtId="0" fontId="44" fillId="0" borderId="0" xfId="2" applyFont="1" applyFill="1" applyBorder="1" applyAlignment="1" applyProtection="1">
      <alignment vertical="center" wrapText="1"/>
      <protection locked="0"/>
    </xf>
    <xf numFmtId="0" fontId="44" fillId="0" borderId="0" xfId="2" applyFont="1" applyBorder="1" applyAlignment="1" applyProtection="1">
      <alignment horizontal="center" vertical="center" wrapText="1"/>
      <protection locked="0"/>
    </xf>
    <xf numFmtId="0" fontId="33" fillId="0" borderId="0" xfId="2" applyFont="1" applyBorder="1" applyAlignment="1" applyProtection="1">
      <alignment horizontal="center" vertical="center" wrapText="1"/>
      <protection locked="0"/>
    </xf>
    <xf numFmtId="4" fontId="44" fillId="0" borderId="0" xfId="2" applyNumberFormat="1" applyFont="1" applyBorder="1" applyAlignment="1" applyProtection="1">
      <alignment horizontal="center" vertical="center" wrapText="1"/>
      <protection locked="0"/>
    </xf>
    <xf numFmtId="0" fontId="33" fillId="0" borderId="0" xfId="2" quotePrefix="1" applyFont="1" applyBorder="1" applyAlignment="1" applyProtection="1">
      <alignment horizontal="center" vertical="center" wrapText="1"/>
      <protection locked="0"/>
    </xf>
    <xf numFmtId="0" fontId="33" fillId="0" borderId="0" xfId="2" applyFont="1" applyFill="1" applyBorder="1" applyAlignment="1" applyProtection="1">
      <alignment horizontal="center" vertical="center" wrapText="1"/>
      <protection locked="0"/>
    </xf>
    <xf numFmtId="4" fontId="33" fillId="0" borderId="0" xfId="2" applyNumberFormat="1" applyFont="1" applyBorder="1" applyAlignment="1" applyProtection="1">
      <alignment horizontal="center" vertical="center" wrapText="1"/>
      <protection locked="0"/>
    </xf>
    <xf numFmtId="1" fontId="20" fillId="0" borderId="12" xfId="2" applyNumberFormat="1" applyFont="1" applyBorder="1" applyAlignment="1" applyProtection="1">
      <alignment horizontal="right" vertical="center" wrapText="1"/>
      <protection locked="0"/>
    </xf>
    <xf numFmtId="0" fontId="34" fillId="0" borderId="17" xfId="2" applyFont="1" applyBorder="1" applyAlignment="1" applyProtection="1">
      <alignment horizontal="right" vertical="center" wrapText="1"/>
      <protection locked="0"/>
    </xf>
    <xf numFmtId="1" fontId="20" fillId="0" borderId="31" xfId="2" applyNumberFormat="1" applyFont="1" applyBorder="1" applyAlignment="1" applyProtection="1">
      <alignment horizontal="right" vertical="center" wrapText="1"/>
      <protection locked="0"/>
    </xf>
    <xf numFmtId="1" fontId="20" fillId="0" borderId="49" xfId="2" applyNumberFormat="1" applyFont="1" applyFill="1" applyBorder="1" applyAlignment="1" applyProtection="1">
      <alignment horizontal="right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</xf>
    <xf numFmtId="4" fontId="7" fillId="0" borderId="25" xfId="2" applyNumberFormat="1" applyFont="1" applyBorder="1" applyAlignment="1" applyProtection="1">
      <alignment horizontal="center" vertical="center" wrapText="1"/>
    </xf>
    <xf numFmtId="4" fontId="8" fillId="0" borderId="19" xfId="2" applyNumberFormat="1" applyFont="1" applyBorder="1" applyAlignment="1" applyProtection="1">
      <alignment horizontal="center" vertical="center" wrapText="1"/>
    </xf>
    <xf numFmtId="4" fontId="7" fillId="0" borderId="19" xfId="2" applyNumberFormat="1" applyFont="1" applyBorder="1" applyAlignment="1" applyProtection="1">
      <alignment horizontal="center" vertical="center" wrapText="1"/>
    </xf>
    <xf numFmtId="43" fontId="20" fillId="0" borderId="19" xfId="1" applyNumberFormat="1" applyFont="1" applyBorder="1" applyAlignment="1" applyProtection="1">
      <alignment horizontal="center" vertical="center" wrapText="1"/>
      <protection locked="0"/>
    </xf>
    <xf numFmtId="1" fontId="7" fillId="0" borderId="14" xfId="2" applyNumberFormat="1" applyFont="1" applyBorder="1" applyAlignment="1" applyProtection="1">
      <alignment horizontal="center" vertical="center" wrapText="1"/>
    </xf>
    <xf numFmtId="1" fontId="7" fillId="0" borderId="15" xfId="2" applyNumberFormat="1" applyFont="1" applyBorder="1" applyAlignment="1" applyProtection="1">
      <alignment horizontal="center" vertical="center" wrapText="1"/>
    </xf>
    <xf numFmtId="43" fontId="7" fillId="0" borderId="21" xfId="1" applyFont="1" applyBorder="1" applyAlignment="1" applyProtection="1">
      <alignment horizontal="center" vertical="center" wrapText="1"/>
      <protection locked="0"/>
    </xf>
    <xf numFmtId="0" fontId="7" fillId="0" borderId="13" xfId="1" applyNumberFormat="1" applyFont="1" applyBorder="1" applyAlignment="1" applyProtection="1">
      <alignment horizontal="left" vertical="center"/>
      <protection locked="0"/>
    </xf>
    <xf numFmtId="49" fontId="26" fillId="0" borderId="22" xfId="0" applyNumberFormat="1" applyFont="1" applyBorder="1" applyAlignment="1" applyProtection="1">
      <alignment horizontal="left" vertical="center" wrapText="1"/>
      <protection locked="0"/>
    </xf>
    <xf numFmtId="1" fontId="22" fillId="0" borderId="14" xfId="21" applyNumberFormat="1" applyFont="1" applyBorder="1" applyAlignment="1" applyProtection="1">
      <alignment horizontal="center" vertical="center" wrapText="1"/>
    </xf>
    <xf numFmtId="1" fontId="22" fillId="0" borderId="15" xfId="21" applyNumberFormat="1" applyFont="1" applyBorder="1" applyAlignment="1" applyProtection="1">
      <alignment horizontal="center" vertical="center" wrapText="1"/>
    </xf>
    <xf numFmtId="4" fontId="7" fillId="0" borderId="24" xfId="2" applyNumberFormat="1" applyFont="1" applyBorder="1" applyAlignment="1" applyProtection="1">
      <alignment horizontal="center" vertical="center" wrapText="1"/>
    </xf>
    <xf numFmtId="0" fontId="7" fillId="0" borderId="18" xfId="2" applyFont="1" applyBorder="1" applyAlignment="1" applyProtection="1">
      <alignment vertical="center" wrapText="1"/>
      <protection locked="0"/>
    </xf>
    <xf numFmtId="0" fontId="7" fillId="0" borderId="18" xfId="2" applyFont="1" applyFill="1" applyBorder="1" applyAlignment="1" applyProtection="1">
      <alignment vertical="center" wrapText="1"/>
      <protection locked="0"/>
    </xf>
    <xf numFmtId="0" fontId="7" fillId="0" borderId="18" xfId="2" applyFont="1" applyBorder="1" applyAlignment="1" applyProtection="1">
      <alignment vertical="center" wrapText="1"/>
    </xf>
    <xf numFmtId="49" fontId="26" fillId="0" borderId="25" xfId="0" applyNumberFormat="1" applyFont="1" applyBorder="1" applyAlignment="1" applyProtection="1">
      <alignment horizontal="left" vertical="center" wrapText="1"/>
      <protection locked="0"/>
    </xf>
    <xf numFmtId="165" fontId="14" fillId="0" borderId="23" xfId="1" applyNumberFormat="1" applyFont="1" applyBorder="1" applyAlignment="1" applyProtection="1">
      <alignment horizontal="center" vertical="center" wrapText="1"/>
      <protection locked="0"/>
    </xf>
    <xf numFmtId="0" fontId="7" fillId="0" borderId="19" xfId="2" applyFont="1" applyBorder="1" applyAlignment="1" applyProtection="1">
      <alignment horizontal="left" vertical="center" wrapText="1"/>
      <protection locked="0"/>
    </xf>
    <xf numFmtId="43" fontId="7" fillId="0" borderId="27" xfId="2" applyNumberFormat="1" applyFont="1" applyBorder="1" applyAlignment="1" applyProtection="1">
      <alignment vertical="center" wrapText="1"/>
    </xf>
    <xf numFmtId="43" fontId="14" fillId="0" borderId="38" xfId="1" applyFont="1" applyBorder="1" applyAlignment="1" applyProtection="1">
      <alignment horizontal="center" vertical="center"/>
      <protection locked="0"/>
    </xf>
    <xf numFmtId="0" fontId="10" fillId="6" borderId="62" xfId="2" applyFont="1" applyFill="1" applyBorder="1" applyAlignment="1" applyProtection="1">
      <alignment vertical="center"/>
      <protection locked="0"/>
    </xf>
    <xf numFmtId="0" fontId="10" fillId="6" borderId="1" xfId="2" applyFont="1" applyFill="1" applyBorder="1" applyAlignment="1" applyProtection="1">
      <alignment vertical="center"/>
      <protection locked="0"/>
    </xf>
    <xf numFmtId="0" fontId="10" fillId="6" borderId="43" xfId="2" applyFont="1" applyFill="1" applyBorder="1" applyAlignment="1" applyProtection="1">
      <alignment vertical="center"/>
      <protection locked="0"/>
    </xf>
    <xf numFmtId="0" fontId="20" fillId="0" borderId="64" xfId="2" applyFont="1" applyFill="1" applyBorder="1" applyAlignment="1" applyProtection="1">
      <alignment horizontal="right" vertical="center" wrapText="1"/>
      <protection locked="0"/>
    </xf>
    <xf numFmtId="0" fontId="7" fillId="0" borderId="14" xfId="2" applyFont="1" applyFill="1" applyBorder="1" applyAlignment="1" applyProtection="1">
      <alignment horizontal="left" vertical="center" wrapText="1"/>
    </xf>
    <xf numFmtId="4" fontId="8" fillId="0" borderId="14" xfId="2" applyNumberFormat="1" applyFont="1" applyFill="1" applyBorder="1" applyAlignment="1" applyProtection="1">
      <alignment horizontal="center" vertical="center" wrapText="1"/>
    </xf>
    <xf numFmtId="4" fontId="7" fillId="0" borderId="14" xfId="2" applyNumberFormat="1" applyFont="1" applyFill="1" applyBorder="1" applyAlignment="1" applyProtection="1">
      <alignment horizontal="center" vertical="center" wrapText="1"/>
    </xf>
    <xf numFmtId="43" fontId="7" fillId="0" borderId="51" xfId="2" applyNumberFormat="1" applyFont="1" applyFill="1" applyBorder="1" applyAlignment="1" applyProtection="1">
      <alignment vertical="center" wrapText="1"/>
    </xf>
    <xf numFmtId="0" fontId="36" fillId="0" borderId="58" xfId="0" applyFont="1" applyBorder="1" applyAlignment="1">
      <alignment horizontal="center" vertical="top" wrapText="1"/>
    </xf>
    <xf numFmtId="43" fontId="36" fillId="0" borderId="23" xfId="1" applyFont="1" applyBorder="1"/>
    <xf numFmtId="43" fontId="36" fillId="0" borderId="23" xfId="1" applyFont="1" applyBorder="1" applyAlignment="1">
      <alignment horizontal="center"/>
    </xf>
    <xf numFmtId="43" fontId="36" fillId="0" borderId="36" xfId="1" applyFont="1" applyBorder="1" applyAlignment="1">
      <alignment horizontal="center"/>
    </xf>
    <xf numFmtId="0" fontId="45" fillId="0" borderId="0" xfId="0" applyFont="1" applyFill="1"/>
    <xf numFmtId="0" fontId="37" fillId="0" borderId="49" xfId="0" applyFont="1" applyBorder="1" applyAlignment="1">
      <alignment horizontal="center"/>
    </xf>
    <xf numFmtId="0" fontId="37" fillId="0" borderId="23" xfId="0" applyFont="1" applyBorder="1"/>
    <xf numFmtId="0" fontId="37" fillId="0" borderId="23" xfId="0" applyFont="1" applyBorder="1" applyAlignment="1">
      <alignment horizontal="center"/>
    </xf>
    <xf numFmtId="43" fontId="37" fillId="0" borderId="23" xfId="1" applyFont="1" applyBorder="1"/>
    <xf numFmtId="43" fontId="37" fillId="0" borderId="23" xfId="1" applyFont="1" applyBorder="1" applyAlignment="1">
      <alignment horizontal="center"/>
    </xf>
    <xf numFmtId="0" fontId="37" fillId="0" borderId="37" xfId="0" applyFont="1" applyBorder="1"/>
    <xf numFmtId="0" fontId="6" fillId="0" borderId="0" xfId="2" applyFont="1" applyBorder="1" applyAlignment="1" applyProtection="1">
      <alignment horizontal="left" vertical="center" wrapText="1"/>
      <protection locked="0"/>
    </xf>
    <xf numFmtId="0" fontId="7" fillId="0" borderId="67" xfId="2" applyFont="1" applyBorder="1" applyAlignment="1" applyProtection="1">
      <alignment horizontal="center" vertical="center" wrapText="1"/>
      <protection locked="0"/>
    </xf>
    <xf numFmtId="0" fontId="7" fillId="0" borderId="39" xfId="2" applyFont="1" applyBorder="1" applyAlignment="1" applyProtection="1">
      <alignment horizontal="center" vertical="center" wrapText="1"/>
      <protection locked="0"/>
    </xf>
    <xf numFmtId="0" fontId="7" fillId="0" borderId="46" xfId="2" applyFont="1" applyBorder="1" applyAlignment="1" applyProtection="1">
      <alignment horizontal="center" vertical="center" wrapText="1"/>
      <protection locked="0"/>
    </xf>
    <xf numFmtId="0" fontId="7" fillId="0" borderId="69" xfId="2" applyFont="1" applyBorder="1" applyAlignment="1" applyProtection="1">
      <alignment horizontal="center" vertical="center" wrapText="1"/>
      <protection locked="0"/>
    </xf>
    <xf numFmtId="0" fontId="7" fillId="0" borderId="41" xfId="2" applyFont="1" applyBorder="1" applyAlignment="1" applyProtection="1">
      <alignment horizontal="center" vertical="center" wrapText="1"/>
      <protection locked="0"/>
    </xf>
    <xf numFmtId="0" fontId="7" fillId="0" borderId="47" xfId="2" applyFont="1" applyBorder="1" applyAlignment="1" applyProtection="1">
      <alignment horizontal="center" vertical="center" wrapText="1"/>
      <protection locked="0"/>
    </xf>
    <xf numFmtId="0" fontId="7" fillId="0" borderId="71" xfId="2" applyFont="1" applyBorder="1" applyAlignment="1" applyProtection="1">
      <alignment horizontal="center" vertical="center" wrapText="1"/>
      <protection locked="0"/>
    </xf>
    <xf numFmtId="0" fontId="7" fillId="0" borderId="42" xfId="2" applyFont="1" applyBorder="1" applyAlignment="1" applyProtection="1">
      <alignment horizontal="center" vertical="center" wrapText="1"/>
      <protection locked="0"/>
    </xf>
    <xf numFmtId="0" fontId="7" fillId="0" borderId="48" xfId="2" applyFont="1" applyBorder="1" applyAlignment="1" applyProtection="1">
      <alignment horizontal="center" vertical="center" wrapText="1"/>
      <protection locked="0"/>
    </xf>
    <xf numFmtId="0" fontId="7" fillId="0" borderId="3" xfId="2" applyFont="1" applyBorder="1" applyAlignment="1" applyProtection="1">
      <alignment horizontal="left" vertical="center" wrapText="1"/>
      <protection locked="0"/>
    </xf>
    <xf numFmtId="0" fontId="7" fillId="0" borderId="4" xfId="2" applyFont="1" applyBorder="1" applyAlignment="1" applyProtection="1">
      <alignment horizontal="left" vertical="center" wrapText="1"/>
      <protection locked="0"/>
    </xf>
    <xf numFmtId="0" fontId="8" fillId="0" borderId="3" xfId="2" applyFont="1" applyBorder="1" applyAlignment="1" applyProtection="1">
      <alignment horizontal="left" vertical="center" wrapText="1"/>
      <protection locked="0"/>
    </xf>
    <xf numFmtId="0" fontId="8" fillId="0" borderId="4" xfId="2" applyFont="1" applyBorder="1" applyAlignment="1" applyProtection="1">
      <alignment horizontal="left" vertical="center" wrapText="1"/>
      <protection locked="0"/>
    </xf>
    <xf numFmtId="0" fontId="10" fillId="4" borderId="3" xfId="2" applyNumberFormat="1" applyFont="1" applyFill="1" applyBorder="1" applyAlignment="1" applyProtection="1">
      <alignment horizontal="left" vertical="center" wrapText="1"/>
      <protection locked="0"/>
    </xf>
    <xf numFmtId="0" fontId="10" fillId="4" borderId="5" xfId="2" applyNumberFormat="1" applyFont="1" applyFill="1" applyBorder="1" applyAlignment="1" applyProtection="1">
      <alignment horizontal="left" vertical="center" wrapText="1"/>
      <protection locked="0"/>
    </xf>
    <xf numFmtId="43" fontId="10" fillId="4" borderId="3" xfId="2" applyNumberFormat="1" applyFont="1" applyFill="1" applyBorder="1" applyAlignment="1" applyProtection="1">
      <alignment horizontal="center" vertical="center" wrapText="1"/>
    </xf>
    <xf numFmtId="43" fontId="10" fillId="4" borderId="5" xfId="2" applyNumberFormat="1" applyFont="1" applyFill="1" applyBorder="1" applyAlignment="1" applyProtection="1">
      <alignment horizontal="center" vertical="center" wrapText="1"/>
    </xf>
    <xf numFmtId="0" fontId="10" fillId="4" borderId="3" xfId="2" applyFont="1" applyFill="1" applyBorder="1" applyAlignment="1" applyProtection="1">
      <alignment horizontal="left" vertical="center" wrapText="1"/>
      <protection locked="0"/>
    </xf>
    <xf numFmtId="0" fontId="10" fillId="4" borderId="5" xfId="2" applyFont="1" applyFill="1" applyBorder="1" applyAlignment="1" applyProtection="1">
      <alignment horizontal="left" vertical="center" wrapText="1"/>
      <protection locked="0"/>
    </xf>
    <xf numFmtId="0" fontId="6" fillId="3" borderId="49" xfId="2" applyFont="1" applyFill="1" applyBorder="1" applyAlignment="1" applyProtection="1">
      <alignment horizontal="center" vertical="center" wrapText="1"/>
      <protection locked="0"/>
    </xf>
    <xf numFmtId="0" fontId="6" fillId="3" borderId="21" xfId="2" applyFont="1" applyFill="1" applyBorder="1" applyAlignment="1" applyProtection="1">
      <alignment horizontal="center" vertical="center" wrapText="1"/>
      <protection locked="0"/>
    </xf>
    <xf numFmtId="43" fontId="10" fillId="4" borderId="4" xfId="2" applyNumberFormat="1" applyFont="1" applyFill="1" applyBorder="1" applyAlignment="1" applyProtection="1">
      <alignment vertical="center" wrapText="1"/>
    </xf>
    <xf numFmtId="0" fontId="10" fillId="4" borderId="5" xfId="2" applyFont="1" applyFill="1" applyBorder="1" applyAlignment="1" applyProtection="1">
      <alignment vertical="center" wrapText="1"/>
    </xf>
    <xf numFmtId="43" fontId="7" fillId="4" borderId="4" xfId="2" applyNumberFormat="1" applyFont="1" applyFill="1" applyBorder="1" applyAlignment="1" applyProtection="1">
      <alignment horizontal="center" vertical="center" wrapText="1"/>
    </xf>
    <xf numFmtId="0" fontId="7" fillId="4" borderId="5" xfId="2" applyFont="1" applyFill="1" applyBorder="1" applyAlignment="1" applyProtection="1">
      <alignment horizontal="center" vertical="center" wrapText="1"/>
    </xf>
    <xf numFmtId="0" fontId="6" fillId="4" borderId="22" xfId="2" applyFont="1" applyFill="1" applyBorder="1" applyAlignment="1" applyProtection="1">
      <alignment horizontal="center" vertical="center" wrapText="1"/>
    </xf>
    <xf numFmtId="0" fontId="6" fillId="4" borderId="66" xfId="2" applyFont="1" applyFill="1" applyBorder="1" applyAlignment="1" applyProtection="1">
      <alignment horizontal="center" vertical="center" wrapText="1"/>
    </xf>
    <xf numFmtId="0" fontId="6" fillId="4" borderId="21" xfId="2" applyFont="1" applyFill="1" applyBorder="1" applyAlignment="1" applyProtection="1">
      <alignment horizontal="center" vertical="center" wrapText="1"/>
    </xf>
    <xf numFmtId="0" fontId="6" fillId="3" borderId="31" xfId="2" applyFont="1" applyFill="1" applyBorder="1" applyAlignment="1" applyProtection="1">
      <alignment horizontal="center" vertical="center" wrapText="1"/>
      <protection locked="0"/>
    </xf>
    <xf numFmtId="0" fontId="6" fillId="3" borderId="22" xfId="2" applyFont="1" applyFill="1" applyBorder="1" applyAlignment="1" applyProtection="1">
      <alignment horizontal="center" vertical="center" wrapText="1"/>
      <protection locked="0"/>
    </xf>
    <xf numFmtId="0" fontId="6" fillId="0" borderId="3" xfId="2" applyFont="1" applyBorder="1" applyAlignment="1" applyProtection="1">
      <alignment horizontal="center" vertical="center" wrapText="1"/>
      <protection locked="0"/>
    </xf>
    <xf numFmtId="0" fontId="6" fillId="0" borderId="4" xfId="2" applyFont="1" applyBorder="1" applyAlignment="1" applyProtection="1">
      <alignment horizontal="center" vertical="center" wrapText="1"/>
      <protection locked="0"/>
    </xf>
    <xf numFmtId="0" fontId="6" fillId="0" borderId="5" xfId="2" applyFont="1" applyBorder="1" applyAlignment="1" applyProtection="1">
      <alignment horizontal="center" vertical="center" wrapText="1"/>
      <protection locked="0"/>
    </xf>
    <xf numFmtId="4" fontId="33" fillId="0" borderId="2" xfId="2" applyNumberFormat="1" applyFont="1" applyBorder="1" applyAlignment="1" applyProtection="1">
      <alignment horizontal="center" vertical="center" wrapText="1"/>
      <protection locked="0"/>
    </xf>
    <xf numFmtId="4" fontId="10" fillId="0" borderId="7" xfId="2" applyNumberFormat="1" applyFont="1" applyBorder="1" applyAlignment="1" applyProtection="1">
      <alignment horizontal="center" vertical="center" wrapText="1"/>
      <protection locked="0"/>
    </xf>
    <xf numFmtId="0" fontId="36" fillId="0" borderId="28" xfId="0" applyFont="1" applyBorder="1" applyAlignment="1">
      <alignment horizontal="center" vertical="top" wrapText="1"/>
    </xf>
    <xf numFmtId="0" fontId="36" fillId="0" borderId="58" xfId="0" applyFont="1" applyBorder="1" applyAlignment="1">
      <alignment horizontal="center" vertical="top" wrapText="1"/>
    </xf>
    <xf numFmtId="0" fontId="36" fillId="0" borderId="53" xfId="0" applyFont="1" applyBorder="1" applyAlignment="1">
      <alignment horizontal="center" vertical="top" wrapText="1"/>
    </xf>
    <xf numFmtId="0" fontId="36" fillId="0" borderId="56" xfId="0" applyFont="1" applyBorder="1" applyAlignment="1">
      <alignment horizontal="center" vertical="top" wrapText="1"/>
    </xf>
    <xf numFmtId="0" fontId="36" fillId="0" borderId="29" xfId="0" applyFont="1" applyBorder="1" applyAlignment="1">
      <alignment horizontal="center" vertical="top" wrapText="1"/>
    </xf>
    <xf numFmtId="0" fontId="36" fillId="0" borderId="57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0" fontId="36" fillId="0" borderId="50" xfId="0" applyFont="1" applyBorder="1" applyAlignment="1">
      <alignment horizontal="center" vertical="top" wrapText="1"/>
    </xf>
    <xf numFmtId="0" fontId="36" fillId="0" borderId="8" xfId="0" applyFont="1" applyBorder="1" applyAlignment="1">
      <alignment horizontal="center" vertical="top" wrapText="1"/>
    </xf>
    <xf numFmtId="0" fontId="36" fillId="0" borderId="33" xfId="0" applyFont="1" applyBorder="1" applyAlignment="1">
      <alignment horizontal="center" vertical="top" wrapText="1"/>
    </xf>
    <xf numFmtId="0" fontId="36" fillId="0" borderId="54" xfId="0" applyFont="1" applyBorder="1" applyAlignment="1">
      <alignment horizontal="center" vertical="top" wrapText="1"/>
    </xf>
    <xf numFmtId="0" fontId="36" fillId="0" borderId="55" xfId="0" applyFont="1" applyBorder="1" applyAlignment="1">
      <alignment horizontal="center" vertical="top" wrapText="1"/>
    </xf>
    <xf numFmtId="0" fontId="36" fillId="0" borderId="59" xfId="0" applyFont="1" applyBorder="1" applyAlignment="1">
      <alignment horizontal="center" vertical="top" wrapText="1"/>
    </xf>
    <xf numFmtId="0" fontId="9" fillId="0" borderId="0" xfId="2" applyFont="1" applyFill="1" applyAlignment="1" applyProtection="1">
      <alignment horizontal="center" vertical="center"/>
      <protection locked="0"/>
    </xf>
    <xf numFmtId="0" fontId="41" fillId="0" borderId="53" xfId="2" applyFont="1" applyBorder="1" applyAlignment="1" applyProtection="1">
      <alignment horizontal="center" vertical="center" wrapText="1"/>
      <protection locked="0"/>
    </xf>
    <xf numFmtId="0" fontId="41" fillId="0" borderId="6" xfId="2" applyFont="1" applyBorder="1" applyAlignment="1" applyProtection="1">
      <alignment horizontal="center" vertical="center" wrapText="1"/>
      <protection locked="0"/>
    </xf>
    <xf numFmtId="0" fontId="41" fillId="0" borderId="62" xfId="2" applyFont="1" applyBorder="1" applyAlignment="1" applyProtection="1">
      <alignment horizontal="center" vertical="center" wrapText="1"/>
      <protection locked="0"/>
    </xf>
    <xf numFmtId="0" fontId="41" fillId="0" borderId="43" xfId="2" applyFont="1" applyBorder="1" applyAlignment="1" applyProtection="1">
      <alignment horizontal="center" vertical="center" wrapText="1"/>
      <protection locked="0"/>
    </xf>
    <xf numFmtId="0" fontId="6" fillId="0" borderId="2" xfId="2" applyFont="1" applyBorder="1" applyAlignment="1" applyProtection="1">
      <alignment horizontal="center" vertical="center" wrapText="1"/>
      <protection locked="0"/>
    </xf>
    <xf numFmtId="0" fontId="6" fillId="0" borderId="7" xfId="2" applyFont="1" applyBorder="1" applyAlignment="1" applyProtection="1">
      <alignment horizontal="center" vertical="center" wrapText="1"/>
      <protection locked="0"/>
    </xf>
    <xf numFmtId="4" fontId="6" fillId="0" borderId="2" xfId="2" applyNumberFormat="1" applyFont="1" applyBorder="1" applyAlignment="1" applyProtection="1">
      <alignment horizontal="center" vertical="center" wrapText="1"/>
      <protection locked="0"/>
    </xf>
    <xf numFmtId="4" fontId="6" fillId="0" borderId="7" xfId="2" applyNumberFormat="1" applyFont="1" applyBorder="1" applyAlignment="1" applyProtection="1">
      <alignment horizontal="center" vertical="center" wrapText="1"/>
      <protection locked="0"/>
    </xf>
    <xf numFmtId="0" fontId="41" fillId="0" borderId="2" xfId="2" applyFont="1" applyBorder="1" applyAlignment="1" applyProtection="1">
      <alignment horizontal="center" vertical="center" wrapText="1"/>
      <protection locked="0"/>
    </xf>
    <xf numFmtId="0" fontId="41" fillId="0" borderId="7" xfId="2" applyFont="1" applyBorder="1" applyAlignment="1" applyProtection="1">
      <alignment horizontal="center" vertical="center" wrapText="1"/>
      <protection locked="0"/>
    </xf>
    <xf numFmtId="0" fontId="6" fillId="4" borderId="31" xfId="2" applyFont="1" applyFill="1" applyBorder="1" applyAlignment="1" applyProtection="1">
      <alignment horizontal="center" vertical="center" wrapText="1"/>
    </xf>
    <xf numFmtId="0" fontId="6" fillId="4" borderId="49" xfId="2" applyFont="1" applyFill="1" applyBorder="1" applyAlignment="1" applyProtection="1">
      <alignment horizontal="center" vertical="center" wrapText="1"/>
    </xf>
    <xf numFmtId="0" fontId="33" fillId="2" borderId="66" xfId="0" applyFont="1" applyFill="1" applyBorder="1" applyAlignment="1" applyProtection="1">
      <alignment horizontal="center" vertical="center" wrapText="1"/>
      <protection locked="0"/>
    </xf>
    <xf numFmtId="0" fontId="33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67" xfId="2" applyFont="1" applyFill="1" applyBorder="1" applyAlignment="1" applyProtection="1">
      <alignment horizontal="center" vertical="center" wrapText="1"/>
      <protection locked="0"/>
    </xf>
    <xf numFmtId="0" fontId="7" fillId="0" borderId="39" xfId="2" applyFont="1" applyFill="1" applyBorder="1" applyAlignment="1" applyProtection="1">
      <alignment horizontal="center" vertical="center" wrapText="1"/>
      <protection locked="0"/>
    </xf>
    <xf numFmtId="0" fontId="7" fillId="0" borderId="69" xfId="2" applyFont="1" applyFill="1" applyBorder="1" applyAlignment="1" applyProtection="1">
      <alignment horizontal="center" vertical="center" wrapText="1"/>
      <protection locked="0"/>
    </xf>
    <xf numFmtId="0" fontId="7" fillId="0" borderId="41" xfId="2" applyFont="1" applyFill="1" applyBorder="1" applyAlignment="1" applyProtection="1">
      <alignment horizontal="center" vertical="center" wrapText="1"/>
      <protection locked="0"/>
    </xf>
    <xf numFmtId="0" fontId="7" fillId="0" borderId="71" xfId="2" applyFont="1" applyFill="1" applyBorder="1" applyAlignment="1" applyProtection="1">
      <alignment horizontal="center" vertical="center" wrapText="1"/>
      <protection locked="0"/>
    </xf>
    <xf numFmtId="0" fontId="7" fillId="0" borderId="42" xfId="2" applyFont="1" applyFill="1" applyBorder="1" applyAlignment="1" applyProtection="1">
      <alignment horizontal="center" vertical="center" wrapText="1"/>
      <protection locked="0"/>
    </xf>
    <xf numFmtId="0" fontId="44" fillId="0" borderId="0" xfId="2" applyFont="1" applyBorder="1" applyAlignment="1" applyProtection="1">
      <alignment horizontal="center" vertical="center" wrapText="1"/>
      <protection locked="0"/>
    </xf>
    <xf numFmtId="43" fontId="44" fillId="0" borderId="0" xfId="2" applyNumberFormat="1" applyFont="1" applyBorder="1" applyAlignment="1" applyProtection="1">
      <alignment horizontal="center" vertical="center" wrapText="1"/>
      <protection locked="0"/>
    </xf>
    <xf numFmtId="0" fontId="44" fillId="0" borderId="0" xfId="2" applyFont="1" applyBorder="1" applyAlignment="1" applyProtection="1">
      <alignment horizontal="left" vertical="center" wrapText="1"/>
      <protection locked="0"/>
    </xf>
    <xf numFmtId="0" fontId="33" fillId="0" borderId="0" xfId="2" applyFont="1" applyBorder="1" applyAlignment="1" applyProtection="1">
      <alignment horizontal="center" vertical="center" wrapText="1"/>
      <protection locked="0"/>
    </xf>
  </cellXfs>
  <cellStyles count="26">
    <cellStyle name="Comma" xfId="1" builtinId="3"/>
    <cellStyle name="Comma 2" xfId="4"/>
    <cellStyle name="Comma 2 2" xfId="7"/>
    <cellStyle name="Comma 2 3" xfId="6"/>
    <cellStyle name="Comma 3" xfId="8"/>
    <cellStyle name="Comma 3 2" xfId="9"/>
    <cellStyle name="Comma 3 3" xfId="24"/>
    <cellStyle name="Comma 4" xfId="10"/>
    <cellStyle name="Comma 4 2" xfId="11"/>
    <cellStyle name="Comma 5" xfId="17"/>
    <cellStyle name="Comma 6" xfId="20"/>
    <cellStyle name="Comma 7" xfId="22"/>
    <cellStyle name="Hyperlink" xfId="25" builtinId="8"/>
    <cellStyle name="Normal" xfId="0" builtinId="0"/>
    <cellStyle name="Normal 2" xfId="2"/>
    <cellStyle name="Normal 2 2" xfId="3"/>
    <cellStyle name="Normal 3" xfId="5"/>
    <cellStyle name="Normal 3 2" xfId="12"/>
    <cellStyle name="Normal 4" xfId="13"/>
    <cellStyle name="Normal 4 2" xfId="14"/>
    <cellStyle name="Normal 5" xfId="15"/>
    <cellStyle name="Normal 5 2" xfId="23"/>
    <cellStyle name="Normal 6" xfId="18"/>
    <cellStyle name="Normal 7" xfId="19"/>
    <cellStyle name="Normal 8" xfId="21"/>
    <cellStyle name="Percent 2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19050</xdr:rowOff>
    </xdr:from>
    <xdr:to>
      <xdr:col>1</xdr:col>
      <xdr:colOff>190501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6" y="19050"/>
          <a:ext cx="5905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600075</xdr:colOff>
      <xdr:row>69</xdr:row>
      <xdr:rowOff>76200</xdr:rowOff>
    </xdr:from>
    <xdr:to>
      <xdr:col>18</xdr:col>
      <xdr:colOff>304800</xdr:colOff>
      <xdr:row>71</xdr:row>
      <xdr:rowOff>104776</xdr:rowOff>
    </xdr:to>
    <xdr:pic>
      <xdr:nvPicPr>
        <xdr:cNvPr id="3" name="Picture 2" descr="C:\Users\lphernandez\Desktop\e-signature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192000" y="11458575"/>
          <a:ext cx="120015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76200</xdr:colOff>
      <xdr:row>946</xdr:row>
      <xdr:rowOff>19050</xdr:rowOff>
    </xdr:from>
    <xdr:to>
      <xdr:col>21</xdr:col>
      <xdr:colOff>381000</xdr:colOff>
      <xdr:row>947</xdr:row>
      <xdr:rowOff>180976</xdr:rowOff>
    </xdr:to>
    <xdr:pic>
      <xdr:nvPicPr>
        <xdr:cNvPr id="2" name="Picture 1" descr="C:\Users\lphernandez\Desktop\e-signature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63175" y="133330950"/>
          <a:ext cx="120015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gferrer@pshs.edu.p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7"/>
  <sheetViews>
    <sheetView tabSelected="1" workbookViewId="0">
      <pane xSplit="2" ySplit="8" topLeftCell="F9" activePane="bottomRight" state="frozen"/>
      <selection pane="topRight" activeCell="C1" sqref="C1"/>
      <selection pane="bottomLeft" activeCell="A8" sqref="A8"/>
      <selection pane="bottomRight" activeCell="U59" sqref="U59"/>
    </sheetView>
  </sheetViews>
  <sheetFormatPr defaultRowHeight="12.75"/>
  <cols>
    <col min="1" max="1" width="6.7109375" customWidth="1"/>
    <col min="2" max="2" width="22.7109375" customWidth="1"/>
    <col min="3" max="3" width="11.7109375" customWidth="1"/>
    <col min="4" max="4" width="14.28515625" customWidth="1"/>
    <col min="5" max="5" width="10.28515625" customWidth="1"/>
    <col min="6" max="14" width="9.7109375" customWidth="1"/>
    <col min="15" max="15" width="10" customWidth="1"/>
    <col min="16" max="16" width="10.7109375" customWidth="1"/>
    <col min="17" max="17" width="9.7109375" customWidth="1"/>
    <col min="18" max="20" width="12.7109375" customWidth="1"/>
    <col min="21" max="21" width="14.7109375" customWidth="1"/>
    <col min="22" max="22" width="10" hidden="1" customWidth="1"/>
    <col min="23" max="23" width="13.7109375" hidden="1" customWidth="1"/>
    <col min="24" max="31" width="10.5703125" hidden="1" customWidth="1"/>
    <col min="32" max="32" width="12.85546875" hidden="1" customWidth="1"/>
    <col min="33" max="35" width="10.5703125" hidden="1" customWidth="1"/>
    <col min="36" max="36" width="10.85546875" hidden="1" customWidth="1"/>
    <col min="37" max="38" width="9.42578125" hidden="1" customWidth="1"/>
    <col min="39" max="39" width="0" hidden="1" customWidth="1"/>
    <col min="40" max="40" width="18.28515625" hidden="1" customWidth="1"/>
    <col min="41" max="49" width="10.140625" hidden="1" customWidth="1"/>
    <col min="50" max="50" width="21.5703125" hidden="1" customWidth="1"/>
    <col min="257" max="257" width="7.42578125" customWidth="1"/>
    <col min="258" max="258" width="22.7109375" customWidth="1"/>
    <col min="259" max="259" width="10.85546875" customWidth="1"/>
    <col min="260" max="260" width="14.140625" customWidth="1"/>
    <col min="261" max="270" width="10.5703125" customWidth="1"/>
    <col min="271" max="272" width="11.140625" customWidth="1"/>
    <col min="273" max="273" width="10.7109375" customWidth="1"/>
    <col min="274" max="276" width="10.5703125" customWidth="1"/>
    <col min="277" max="277" width="39.28515625" customWidth="1"/>
    <col min="278" max="306" width="0" hidden="1" customWidth="1"/>
    <col min="513" max="513" width="7.42578125" customWidth="1"/>
    <col min="514" max="514" width="22.7109375" customWidth="1"/>
    <col min="515" max="515" width="10.85546875" customWidth="1"/>
    <col min="516" max="516" width="14.140625" customWidth="1"/>
    <col min="517" max="526" width="10.5703125" customWidth="1"/>
    <col min="527" max="528" width="11.140625" customWidth="1"/>
    <col min="529" max="529" width="10.7109375" customWidth="1"/>
    <col min="530" max="532" width="10.5703125" customWidth="1"/>
    <col min="533" max="533" width="39.28515625" customWidth="1"/>
    <col min="534" max="562" width="0" hidden="1" customWidth="1"/>
    <col min="769" max="769" width="7.42578125" customWidth="1"/>
    <col min="770" max="770" width="22.7109375" customWidth="1"/>
    <col min="771" max="771" width="10.85546875" customWidth="1"/>
    <col min="772" max="772" width="14.140625" customWidth="1"/>
    <col min="773" max="782" width="10.5703125" customWidth="1"/>
    <col min="783" max="784" width="11.140625" customWidth="1"/>
    <col min="785" max="785" width="10.7109375" customWidth="1"/>
    <col min="786" max="788" width="10.5703125" customWidth="1"/>
    <col min="789" max="789" width="39.28515625" customWidth="1"/>
    <col min="790" max="818" width="0" hidden="1" customWidth="1"/>
    <col min="1025" max="1025" width="7.42578125" customWidth="1"/>
    <col min="1026" max="1026" width="22.7109375" customWidth="1"/>
    <col min="1027" max="1027" width="10.85546875" customWidth="1"/>
    <col min="1028" max="1028" width="14.140625" customWidth="1"/>
    <col min="1029" max="1038" width="10.5703125" customWidth="1"/>
    <col min="1039" max="1040" width="11.140625" customWidth="1"/>
    <col min="1041" max="1041" width="10.7109375" customWidth="1"/>
    <col min="1042" max="1044" width="10.5703125" customWidth="1"/>
    <col min="1045" max="1045" width="39.28515625" customWidth="1"/>
    <col min="1046" max="1074" width="0" hidden="1" customWidth="1"/>
    <col min="1281" max="1281" width="7.42578125" customWidth="1"/>
    <col min="1282" max="1282" width="22.7109375" customWidth="1"/>
    <col min="1283" max="1283" width="10.85546875" customWidth="1"/>
    <col min="1284" max="1284" width="14.140625" customWidth="1"/>
    <col min="1285" max="1294" width="10.5703125" customWidth="1"/>
    <col min="1295" max="1296" width="11.140625" customWidth="1"/>
    <col min="1297" max="1297" width="10.7109375" customWidth="1"/>
    <col min="1298" max="1300" width="10.5703125" customWidth="1"/>
    <col min="1301" max="1301" width="39.28515625" customWidth="1"/>
    <col min="1302" max="1330" width="0" hidden="1" customWidth="1"/>
    <col min="1537" max="1537" width="7.42578125" customWidth="1"/>
    <col min="1538" max="1538" width="22.7109375" customWidth="1"/>
    <col min="1539" max="1539" width="10.85546875" customWidth="1"/>
    <col min="1540" max="1540" width="14.140625" customWidth="1"/>
    <col min="1541" max="1550" width="10.5703125" customWidth="1"/>
    <col min="1551" max="1552" width="11.140625" customWidth="1"/>
    <col min="1553" max="1553" width="10.7109375" customWidth="1"/>
    <col min="1554" max="1556" width="10.5703125" customWidth="1"/>
    <col min="1557" max="1557" width="39.28515625" customWidth="1"/>
    <col min="1558" max="1586" width="0" hidden="1" customWidth="1"/>
    <col min="1793" max="1793" width="7.42578125" customWidth="1"/>
    <col min="1794" max="1794" width="22.7109375" customWidth="1"/>
    <col min="1795" max="1795" width="10.85546875" customWidth="1"/>
    <col min="1796" max="1796" width="14.140625" customWidth="1"/>
    <col min="1797" max="1806" width="10.5703125" customWidth="1"/>
    <col min="1807" max="1808" width="11.140625" customWidth="1"/>
    <col min="1809" max="1809" width="10.7109375" customWidth="1"/>
    <col min="1810" max="1812" width="10.5703125" customWidth="1"/>
    <col min="1813" max="1813" width="39.28515625" customWidth="1"/>
    <col min="1814" max="1842" width="0" hidden="1" customWidth="1"/>
    <col min="2049" max="2049" width="7.42578125" customWidth="1"/>
    <col min="2050" max="2050" width="22.7109375" customWidth="1"/>
    <col min="2051" max="2051" width="10.85546875" customWidth="1"/>
    <col min="2052" max="2052" width="14.140625" customWidth="1"/>
    <col min="2053" max="2062" width="10.5703125" customWidth="1"/>
    <col min="2063" max="2064" width="11.140625" customWidth="1"/>
    <col min="2065" max="2065" width="10.7109375" customWidth="1"/>
    <col min="2066" max="2068" width="10.5703125" customWidth="1"/>
    <col min="2069" max="2069" width="39.28515625" customWidth="1"/>
    <col min="2070" max="2098" width="0" hidden="1" customWidth="1"/>
    <col min="2305" max="2305" width="7.42578125" customWidth="1"/>
    <col min="2306" max="2306" width="22.7109375" customWidth="1"/>
    <col min="2307" max="2307" width="10.85546875" customWidth="1"/>
    <col min="2308" max="2308" width="14.140625" customWidth="1"/>
    <col min="2309" max="2318" width="10.5703125" customWidth="1"/>
    <col min="2319" max="2320" width="11.140625" customWidth="1"/>
    <col min="2321" max="2321" width="10.7109375" customWidth="1"/>
    <col min="2322" max="2324" width="10.5703125" customWidth="1"/>
    <col min="2325" max="2325" width="39.28515625" customWidth="1"/>
    <col min="2326" max="2354" width="0" hidden="1" customWidth="1"/>
    <col min="2561" max="2561" width="7.42578125" customWidth="1"/>
    <col min="2562" max="2562" width="22.7109375" customWidth="1"/>
    <col min="2563" max="2563" width="10.85546875" customWidth="1"/>
    <col min="2564" max="2564" width="14.140625" customWidth="1"/>
    <col min="2565" max="2574" width="10.5703125" customWidth="1"/>
    <col min="2575" max="2576" width="11.140625" customWidth="1"/>
    <col min="2577" max="2577" width="10.7109375" customWidth="1"/>
    <col min="2578" max="2580" width="10.5703125" customWidth="1"/>
    <col min="2581" max="2581" width="39.28515625" customWidth="1"/>
    <col min="2582" max="2610" width="0" hidden="1" customWidth="1"/>
    <col min="2817" max="2817" width="7.42578125" customWidth="1"/>
    <col min="2818" max="2818" width="22.7109375" customWidth="1"/>
    <col min="2819" max="2819" width="10.85546875" customWidth="1"/>
    <col min="2820" max="2820" width="14.140625" customWidth="1"/>
    <col min="2821" max="2830" width="10.5703125" customWidth="1"/>
    <col min="2831" max="2832" width="11.140625" customWidth="1"/>
    <col min="2833" max="2833" width="10.7109375" customWidth="1"/>
    <col min="2834" max="2836" width="10.5703125" customWidth="1"/>
    <col min="2837" max="2837" width="39.28515625" customWidth="1"/>
    <col min="2838" max="2866" width="0" hidden="1" customWidth="1"/>
    <col min="3073" max="3073" width="7.42578125" customWidth="1"/>
    <col min="3074" max="3074" width="22.7109375" customWidth="1"/>
    <col min="3075" max="3075" width="10.85546875" customWidth="1"/>
    <col min="3076" max="3076" width="14.140625" customWidth="1"/>
    <col min="3077" max="3086" width="10.5703125" customWidth="1"/>
    <col min="3087" max="3088" width="11.140625" customWidth="1"/>
    <col min="3089" max="3089" width="10.7109375" customWidth="1"/>
    <col min="3090" max="3092" width="10.5703125" customWidth="1"/>
    <col min="3093" max="3093" width="39.28515625" customWidth="1"/>
    <col min="3094" max="3122" width="0" hidden="1" customWidth="1"/>
    <col min="3329" max="3329" width="7.42578125" customWidth="1"/>
    <col min="3330" max="3330" width="22.7109375" customWidth="1"/>
    <col min="3331" max="3331" width="10.85546875" customWidth="1"/>
    <col min="3332" max="3332" width="14.140625" customWidth="1"/>
    <col min="3333" max="3342" width="10.5703125" customWidth="1"/>
    <col min="3343" max="3344" width="11.140625" customWidth="1"/>
    <col min="3345" max="3345" width="10.7109375" customWidth="1"/>
    <col min="3346" max="3348" width="10.5703125" customWidth="1"/>
    <col min="3349" max="3349" width="39.28515625" customWidth="1"/>
    <col min="3350" max="3378" width="0" hidden="1" customWidth="1"/>
    <col min="3585" max="3585" width="7.42578125" customWidth="1"/>
    <col min="3586" max="3586" width="22.7109375" customWidth="1"/>
    <col min="3587" max="3587" width="10.85546875" customWidth="1"/>
    <col min="3588" max="3588" width="14.140625" customWidth="1"/>
    <col min="3589" max="3598" width="10.5703125" customWidth="1"/>
    <col min="3599" max="3600" width="11.140625" customWidth="1"/>
    <col min="3601" max="3601" width="10.7109375" customWidth="1"/>
    <col min="3602" max="3604" width="10.5703125" customWidth="1"/>
    <col min="3605" max="3605" width="39.28515625" customWidth="1"/>
    <col min="3606" max="3634" width="0" hidden="1" customWidth="1"/>
    <col min="3841" max="3841" width="7.42578125" customWidth="1"/>
    <col min="3842" max="3842" width="22.7109375" customWidth="1"/>
    <col min="3843" max="3843" width="10.85546875" customWidth="1"/>
    <col min="3844" max="3844" width="14.140625" customWidth="1"/>
    <col min="3845" max="3854" width="10.5703125" customWidth="1"/>
    <col min="3855" max="3856" width="11.140625" customWidth="1"/>
    <col min="3857" max="3857" width="10.7109375" customWidth="1"/>
    <col min="3858" max="3860" width="10.5703125" customWidth="1"/>
    <col min="3861" max="3861" width="39.28515625" customWidth="1"/>
    <col min="3862" max="3890" width="0" hidden="1" customWidth="1"/>
    <col min="4097" max="4097" width="7.42578125" customWidth="1"/>
    <col min="4098" max="4098" width="22.7109375" customWidth="1"/>
    <col min="4099" max="4099" width="10.85546875" customWidth="1"/>
    <col min="4100" max="4100" width="14.140625" customWidth="1"/>
    <col min="4101" max="4110" width="10.5703125" customWidth="1"/>
    <col min="4111" max="4112" width="11.140625" customWidth="1"/>
    <col min="4113" max="4113" width="10.7109375" customWidth="1"/>
    <col min="4114" max="4116" width="10.5703125" customWidth="1"/>
    <col min="4117" max="4117" width="39.28515625" customWidth="1"/>
    <col min="4118" max="4146" width="0" hidden="1" customWidth="1"/>
    <col min="4353" max="4353" width="7.42578125" customWidth="1"/>
    <col min="4354" max="4354" width="22.7109375" customWidth="1"/>
    <col min="4355" max="4355" width="10.85546875" customWidth="1"/>
    <col min="4356" max="4356" width="14.140625" customWidth="1"/>
    <col min="4357" max="4366" width="10.5703125" customWidth="1"/>
    <col min="4367" max="4368" width="11.140625" customWidth="1"/>
    <col min="4369" max="4369" width="10.7109375" customWidth="1"/>
    <col min="4370" max="4372" width="10.5703125" customWidth="1"/>
    <col min="4373" max="4373" width="39.28515625" customWidth="1"/>
    <col min="4374" max="4402" width="0" hidden="1" customWidth="1"/>
    <col min="4609" max="4609" width="7.42578125" customWidth="1"/>
    <col min="4610" max="4610" width="22.7109375" customWidth="1"/>
    <col min="4611" max="4611" width="10.85546875" customWidth="1"/>
    <col min="4612" max="4612" width="14.140625" customWidth="1"/>
    <col min="4613" max="4622" width="10.5703125" customWidth="1"/>
    <col min="4623" max="4624" width="11.140625" customWidth="1"/>
    <col min="4625" max="4625" width="10.7109375" customWidth="1"/>
    <col min="4626" max="4628" width="10.5703125" customWidth="1"/>
    <col min="4629" max="4629" width="39.28515625" customWidth="1"/>
    <col min="4630" max="4658" width="0" hidden="1" customWidth="1"/>
    <col min="4865" max="4865" width="7.42578125" customWidth="1"/>
    <col min="4866" max="4866" width="22.7109375" customWidth="1"/>
    <col min="4867" max="4867" width="10.85546875" customWidth="1"/>
    <col min="4868" max="4868" width="14.140625" customWidth="1"/>
    <col min="4869" max="4878" width="10.5703125" customWidth="1"/>
    <col min="4879" max="4880" width="11.140625" customWidth="1"/>
    <col min="4881" max="4881" width="10.7109375" customWidth="1"/>
    <col min="4882" max="4884" width="10.5703125" customWidth="1"/>
    <col min="4885" max="4885" width="39.28515625" customWidth="1"/>
    <col min="4886" max="4914" width="0" hidden="1" customWidth="1"/>
    <col min="5121" max="5121" width="7.42578125" customWidth="1"/>
    <col min="5122" max="5122" width="22.7109375" customWidth="1"/>
    <col min="5123" max="5123" width="10.85546875" customWidth="1"/>
    <col min="5124" max="5124" width="14.140625" customWidth="1"/>
    <col min="5125" max="5134" width="10.5703125" customWidth="1"/>
    <col min="5135" max="5136" width="11.140625" customWidth="1"/>
    <col min="5137" max="5137" width="10.7109375" customWidth="1"/>
    <col min="5138" max="5140" width="10.5703125" customWidth="1"/>
    <col min="5141" max="5141" width="39.28515625" customWidth="1"/>
    <col min="5142" max="5170" width="0" hidden="1" customWidth="1"/>
    <col min="5377" max="5377" width="7.42578125" customWidth="1"/>
    <col min="5378" max="5378" width="22.7109375" customWidth="1"/>
    <col min="5379" max="5379" width="10.85546875" customWidth="1"/>
    <col min="5380" max="5380" width="14.140625" customWidth="1"/>
    <col min="5381" max="5390" width="10.5703125" customWidth="1"/>
    <col min="5391" max="5392" width="11.140625" customWidth="1"/>
    <col min="5393" max="5393" width="10.7109375" customWidth="1"/>
    <col min="5394" max="5396" width="10.5703125" customWidth="1"/>
    <col min="5397" max="5397" width="39.28515625" customWidth="1"/>
    <col min="5398" max="5426" width="0" hidden="1" customWidth="1"/>
    <col min="5633" max="5633" width="7.42578125" customWidth="1"/>
    <col min="5634" max="5634" width="22.7109375" customWidth="1"/>
    <col min="5635" max="5635" width="10.85546875" customWidth="1"/>
    <col min="5636" max="5636" width="14.140625" customWidth="1"/>
    <col min="5637" max="5646" width="10.5703125" customWidth="1"/>
    <col min="5647" max="5648" width="11.140625" customWidth="1"/>
    <col min="5649" max="5649" width="10.7109375" customWidth="1"/>
    <col min="5650" max="5652" width="10.5703125" customWidth="1"/>
    <col min="5653" max="5653" width="39.28515625" customWidth="1"/>
    <col min="5654" max="5682" width="0" hidden="1" customWidth="1"/>
    <col min="5889" max="5889" width="7.42578125" customWidth="1"/>
    <col min="5890" max="5890" width="22.7109375" customWidth="1"/>
    <col min="5891" max="5891" width="10.85546875" customWidth="1"/>
    <col min="5892" max="5892" width="14.140625" customWidth="1"/>
    <col min="5893" max="5902" width="10.5703125" customWidth="1"/>
    <col min="5903" max="5904" width="11.140625" customWidth="1"/>
    <col min="5905" max="5905" width="10.7109375" customWidth="1"/>
    <col min="5906" max="5908" width="10.5703125" customWidth="1"/>
    <col min="5909" max="5909" width="39.28515625" customWidth="1"/>
    <col min="5910" max="5938" width="0" hidden="1" customWidth="1"/>
    <col min="6145" max="6145" width="7.42578125" customWidth="1"/>
    <col min="6146" max="6146" width="22.7109375" customWidth="1"/>
    <col min="6147" max="6147" width="10.85546875" customWidth="1"/>
    <col min="6148" max="6148" width="14.140625" customWidth="1"/>
    <col min="6149" max="6158" width="10.5703125" customWidth="1"/>
    <col min="6159" max="6160" width="11.140625" customWidth="1"/>
    <col min="6161" max="6161" width="10.7109375" customWidth="1"/>
    <col min="6162" max="6164" width="10.5703125" customWidth="1"/>
    <col min="6165" max="6165" width="39.28515625" customWidth="1"/>
    <col min="6166" max="6194" width="0" hidden="1" customWidth="1"/>
    <col min="6401" max="6401" width="7.42578125" customWidth="1"/>
    <col min="6402" max="6402" width="22.7109375" customWidth="1"/>
    <col min="6403" max="6403" width="10.85546875" customWidth="1"/>
    <col min="6404" max="6404" width="14.140625" customWidth="1"/>
    <col min="6405" max="6414" width="10.5703125" customWidth="1"/>
    <col min="6415" max="6416" width="11.140625" customWidth="1"/>
    <col min="6417" max="6417" width="10.7109375" customWidth="1"/>
    <col min="6418" max="6420" width="10.5703125" customWidth="1"/>
    <col min="6421" max="6421" width="39.28515625" customWidth="1"/>
    <col min="6422" max="6450" width="0" hidden="1" customWidth="1"/>
    <col min="6657" max="6657" width="7.42578125" customWidth="1"/>
    <col min="6658" max="6658" width="22.7109375" customWidth="1"/>
    <col min="6659" max="6659" width="10.85546875" customWidth="1"/>
    <col min="6660" max="6660" width="14.140625" customWidth="1"/>
    <col min="6661" max="6670" width="10.5703125" customWidth="1"/>
    <col min="6671" max="6672" width="11.140625" customWidth="1"/>
    <col min="6673" max="6673" width="10.7109375" customWidth="1"/>
    <col min="6674" max="6676" width="10.5703125" customWidth="1"/>
    <col min="6677" max="6677" width="39.28515625" customWidth="1"/>
    <col min="6678" max="6706" width="0" hidden="1" customWidth="1"/>
    <col min="6913" max="6913" width="7.42578125" customWidth="1"/>
    <col min="6914" max="6914" width="22.7109375" customWidth="1"/>
    <col min="6915" max="6915" width="10.85546875" customWidth="1"/>
    <col min="6916" max="6916" width="14.140625" customWidth="1"/>
    <col min="6917" max="6926" width="10.5703125" customWidth="1"/>
    <col min="6927" max="6928" width="11.140625" customWidth="1"/>
    <col min="6929" max="6929" width="10.7109375" customWidth="1"/>
    <col min="6930" max="6932" width="10.5703125" customWidth="1"/>
    <col min="6933" max="6933" width="39.28515625" customWidth="1"/>
    <col min="6934" max="6962" width="0" hidden="1" customWidth="1"/>
    <col min="7169" max="7169" width="7.42578125" customWidth="1"/>
    <col min="7170" max="7170" width="22.7109375" customWidth="1"/>
    <col min="7171" max="7171" width="10.85546875" customWidth="1"/>
    <col min="7172" max="7172" width="14.140625" customWidth="1"/>
    <col min="7173" max="7182" width="10.5703125" customWidth="1"/>
    <col min="7183" max="7184" width="11.140625" customWidth="1"/>
    <col min="7185" max="7185" width="10.7109375" customWidth="1"/>
    <col min="7186" max="7188" width="10.5703125" customWidth="1"/>
    <col min="7189" max="7189" width="39.28515625" customWidth="1"/>
    <col min="7190" max="7218" width="0" hidden="1" customWidth="1"/>
    <col min="7425" max="7425" width="7.42578125" customWidth="1"/>
    <col min="7426" max="7426" width="22.7109375" customWidth="1"/>
    <col min="7427" max="7427" width="10.85546875" customWidth="1"/>
    <col min="7428" max="7428" width="14.140625" customWidth="1"/>
    <col min="7429" max="7438" width="10.5703125" customWidth="1"/>
    <col min="7439" max="7440" width="11.140625" customWidth="1"/>
    <col min="7441" max="7441" width="10.7109375" customWidth="1"/>
    <col min="7442" max="7444" width="10.5703125" customWidth="1"/>
    <col min="7445" max="7445" width="39.28515625" customWidth="1"/>
    <col min="7446" max="7474" width="0" hidden="1" customWidth="1"/>
    <col min="7681" max="7681" width="7.42578125" customWidth="1"/>
    <col min="7682" max="7682" width="22.7109375" customWidth="1"/>
    <col min="7683" max="7683" width="10.85546875" customWidth="1"/>
    <col min="7684" max="7684" width="14.140625" customWidth="1"/>
    <col min="7685" max="7694" width="10.5703125" customWidth="1"/>
    <col min="7695" max="7696" width="11.140625" customWidth="1"/>
    <col min="7697" max="7697" width="10.7109375" customWidth="1"/>
    <col min="7698" max="7700" width="10.5703125" customWidth="1"/>
    <col min="7701" max="7701" width="39.28515625" customWidth="1"/>
    <col min="7702" max="7730" width="0" hidden="1" customWidth="1"/>
    <col min="7937" max="7937" width="7.42578125" customWidth="1"/>
    <col min="7938" max="7938" width="22.7109375" customWidth="1"/>
    <col min="7939" max="7939" width="10.85546875" customWidth="1"/>
    <col min="7940" max="7940" width="14.140625" customWidth="1"/>
    <col min="7941" max="7950" width="10.5703125" customWidth="1"/>
    <col min="7951" max="7952" width="11.140625" customWidth="1"/>
    <col min="7953" max="7953" width="10.7109375" customWidth="1"/>
    <col min="7954" max="7956" width="10.5703125" customWidth="1"/>
    <col min="7957" max="7957" width="39.28515625" customWidth="1"/>
    <col min="7958" max="7986" width="0" hidden="1" customWidth="1"/>
    <col min="8193" max="8193" width="7.42578125" customWidth="1"/>
    <col min="8194" max="8194" width="22.7109375" customWidth="1"/>
    <col min="8195" max="8195" width="10.85546875" customWidth="1"/>
    <col min="8196" max="8196" width="14.140625" customWidth="1"/>
    <col min="8197" max="8206" width="10.5703125" customWidth="1"/>
    <col min="8207" max="8208" width="11.140625" customWidth="1"/>
    <col min="8209" max="8209" width="10.7109375" customWidth="1"/>
    <col min="8210" max="8212" width="10.5703125" customWidth="1"/>
    <col min="8213" max="8213" width="39.28515625" customWidth="1"/>
    <col min="8214" max="8242" width="0" hidden="1" customWidth="1"/>
    <col min="8449" max="8449" width="7.42578125" customWidth="1"/>
    <col min="8450" max="8450" width="22.7109375" customWidth="1"/>
    <col min="8451" max="8451" width="10.85546875" customWidth="1"/>
    <col min="8452" max="8452" width="14.140625" customWidth="1"/>
    <col min="8453" max="8462" width="10.5703125" customWidth="1"/>
    <col min="8463" max="8464" width="11.140625" customWidth="1"/>
    <col min="8465" max="8465" width="10.7109375" customWidth="1"/>
    <col min="8466" max="8468" width="10.5703125" customWidth="1"/>
    <col min="8469" max="8469" width="39.28515625" customWidth="1"/>
    <col min="8470" max="8498" width="0" hidden="1" customWidth="1"/>
    <col min="8705" max="8705" width="7.42578125" customWidth="1"/>
    <col min="8706" max="8706" width="22.7109375" customWidth="1"/>
    <col min="8707" max="8707" width="10.85546875" customWidth="1"/>
    <col min="8708" max="8708" width="14.140625" customWidth="1"/>
    <col min="8709" max="8718" width="10.5703125" customWidth="1"/>
    <col min="8719" max="8720" width="11.140625" customWidth="1"/>
    <col min="8721" max="8721" width="10.7109375" customWidth="1"/>
    <col min="8722" max="8724" width="10.5703125" customWidth="1"/>
    <col min="8725" max="8725" width="39.28515625" customWidth="1"/>
    <col min="8726" max="8754" width="0" hidden="1" customWidth="1"/>
    <col min="8961" max="8961" width="7.42578125" customWidth="1"/>
    <col min="8962" max="8962" width="22.7109375" customWidth="1"/>
    <col min="8963" max="8963" width="10.85546875" customWidth="1"/>
    <col min="8964" max="8964" width="14.140625" customWidth="1"/>
    <col min="8965" max="8974" width="10.5703125" customWidth="1"/>
    <col min="8975" max="8976" width="11.140625" customWidth="1"/>
    <col min="8977" max="8977" width="10.7109375" customWidth="1"/>
    <col min="8978" max="8980" width="10.5703125" customWidth="1"/>
    <col min="8981" max="8981" width="39.28515625" customWidth="1"/>
    <col min="8982" max="9010" width="0" hidden="1" customWidth="1"/>
    <col min="9217" max="9217" width="7.42578125" customWidth="1"/>
    <col min="9218" max="9218" width="22.7109375" customWidth="1"/>
    <col min="9219" max="9219" width="10.85546875" customWidth="1"/>
    <col min="9220" max="9220" width="14.140625" customWidth="1"/>
    <col min="9221" max="9230" width="10.5703125" customWidth="1"/>
    <col min="9231" max="9232" width="11.140625" customWidth="1"/>
    <col min="9233" max="9233" width="10.7109375" customWidth="1"/>
    <col min="9234" max="9236" width="10.5703125" customWidth="1"/>
    <col min="9237" max="9237" width="39.28515625" customWidth="1"/>
    <col min="9238" max="9266" width="0" hidden="1" customWidth="1"/>
    <col min="9473" max="9473" width="7.42578125" customWidth="1"/>
    <col min="9474" max="9474" width="22.7109375" customWidth="1"/>
    <col min="9475" max="9475" width="10.85546875" customWidth="1"/>
    <col min="9476" max="9476" width="14.140625" customWidth="1"/>
    <col min="9477" max="9486" width="10.5703125" customWidth="1"/>
    <col min="9487" max="9488" width="11.140625" customWidth="1"/>
    <col min="9489" max="9489" width="10.7109375" customWidth="1"/>
    <col min="9490" max="9492" width="10.5703125" customWidth="1"/>
    <col min="9493" max="9493" width="39.28515625" customWidth="1"/>
    <col min="9494" max="9522" width="0" hidden="1" customWidth="1"/>
    <col min="9729" max="9729" width="7.42578125" customWidth="1"/>
    <col min="9730" max="9730" width="22.7109375" customWidth="1"/>
    <col min="9731" max="9731" width="10.85546875" customWidth="1"/>
    <col min="9732" max="9732" width="14.140625" customWidth="1"/>
    <col min="9733" max="9742" width="10.5703125" customWidth="1"/>
    <col min="9743" max="9744" width="11.140625" customWidth="1"/>
    <col min="9745" max="9745" width="10.7109375" customWidth="1"/>
    <col min="9746" max="9748" width="10.5703125" customWidth="1"/>
    <col min="9749" max="9749" width="39.28515625" customWidth="1"/>
    <col min="9750" max="9778" width="0" hidden="1" customWidth="1"/>
    <col min="9985" max="9985" width="7.42578125" customWidth="1"/>
    <col min="9986" max="9986" width="22.7109375" customWidth="1"/>
    <col min="9987" max="9987" width="10.85546875" customWidth="1"/>
    <col min="9988" max="9988" width="14.140625" customWidth="1"/>
    <col min="9989" max="9998" width="10.5703125" customWidth="1"/>
    <col min="9999" max="10000" width="11.140625" customWidth="1"/>
    <col min="10001" max="10001" width="10.7109375" customWidth="1"/>
    <col min="10002" max="10004" width="10.5703125" customWidth="1"/>
    <col min="10005" max="10005" width="39.28515625" customWidth="1"/>
    <col min="10006" max="10034" width="0" hidden="1" customWidth="1"/>
    <col min="10241" max="10241" width="7.42578125" customWidth="1"/>
    <col min="10242" max="10242" width="22.7109375" customWidth="1"/>
    <col min="10243" max="10243" width="10.85546875" customWidth="1"/>
    <col min="10244" max="10244" width="14.140625" customWidth="1"/>
    <col min="10245" max="10254" width="10.5703125" customWidth="1"/>
    <col min="10255" max="10256" width="11.140625" customWidth="1"/>
    <col min="10257" max="10257" width="10.7109375" customWidth="1"/>
    <col min="10258" max="10260" width="10.5703125" customWidth="1"/>
    <col min="10261" max="10261" width="39.28515625" customWidth="1"/>
    <col min="10262" max="10290" width="0" hidden="1" customWidth="1"/>
    <col min="10497" max="10497" width="7.42578125" customWidth="1"/>
    <col min="10498" max="10498" width="22.7109375" customWidth="1"/>
    <col min="10499" max="10499" width="10.85546875" customWidth="1"/>
    <col min="10500" max="10500" width="14.140625" customWidth="1"/>
    <col min="10501" max="10510" width="10.5703125" customWidth="1"/>
    <col min="10511" max="10512" width="11.140625" customWidth="1"/>
    <col min="10513" max="10513" width="10.7109375" customWidth="1"/>
    <col min="10514" max="10516" width="10.5703125" customWidth="1"/>
    <col min="10517" max="10517" width="39.28515625" customWidth="1"/>
    <col min="10518" max="10546" width="0" hidden="1" customWidth="1"/>
    <col min="10753" max="10753" width="7.42578125" customWidth="1"/>
    <col min="10754" max="10754" width="22.7109375" customWidth="1"/>
    <col min="10755" max="10755" width="10.85546875" customWidth="1"/>
    <col min="10756" max="10756" width="14.140625" customWidth="1"/>
    <col min="10757" max="10766" width="10.5703125" customWidth="1"/>
    <col min="10767" max="10768" width="11.140625" customWidth="1"/>
    <col min="10769" max="10769" width="10.7109375" customWidth="1"/>
    <col min="10770" max="10772" width="10.5703125" customWidth="1"/>
    <col min="10773" max="10773" width="39.28515625" customWidth="1"/>
    <col min="10774" max="10802" width="0" hidden="1" customWidth="1"/>
    <col min="11009" max="11009" width="7.42578125" customWidth="1"/>
    <col min="11010" max="11010" width="22.7109375" customWidth="1"/>
    <col min="11011" max="11011" width="10.85546875" customWidth="1"/>
    <col min="11012" max="11012" width="14.140625" customWidth="1"/>
    <col min="11013" max="11022" width="10.5703125" customWidth="1"/>
    <col min="11023" max="11024" width="11.140625" customWidth="1"/>
    <col min="11025" max="11025" width="10.7109375" customWidth="1"/>
    <col min="11026" max="11028" width="10.5703125" customWidth="1"/>
    <col min="11029" max="11029" width="39.28515625" customWidth="1"/>
    <col min="11030" max="11058" width="0" hidden="1" customWidth="1"/>
    <col min="11265" max="11265" width="7.42578125" customWidth="1"/>
    <col min="11266" max="11266" width="22.7109375" customWidth="1"/>
    <col min="11267" max="11267" width="10.85546875" customWidth="1"/>
    <col min="11268" max="11268" width="14.140625" customWidth="1"/>
    <col min="11269" max="11278" width="10.5703125" customWidth="1"/>
    <col min="11279" max="11280" width="11.140625" customWidth="1"/>
    <col min="11281" max="11281" width="10.7109375" customWidth="1"/>
    <col min="11282" max="11284" width="10.5703125" customWidth="1"/>
    <col min="11285" max="11285" width="39.28515625" customWidth="1"/>
    <col min="11286" max="11314" width="0" hidden="1" customWidth="1"/>
    <col min="11521" max="11521" width="7.42578125" customWidth="1"/>
    <col min="11522" max="11522" width="22.7109375" customWidth="1"/>
    <col min="11523" max="11523" width="10.85546875" customWidth="1"/>
    <col min="11524" max="11524" width="14.140625" customWidth="1"/>
    <col min="11525" max="11534" width="10.5703125" customWidth="1"/>
    <col min="11535" max="11536" width="11.140625" customWidth="1"/>
    <col min="11537" max="11537" width="10.7109375" customWidth="1"/>
    <col min="11538" max="11540" width="10.5703125" customWidth="1"/>
    <col min="11541" max="11541" width="39.28515625" customWidth="1"/>
    <col min="11542" max="11570" width="0" hidden="1" customWidth="1"/>
    <col min="11777" max="11777" width="7.42578125" customWidth="1"/>
    <col min="11778" max="11778" width="22.7109375" customWidth="1"/>
    <col min="11779" max="11779" width="10.85546875" customWidth="1"/>
    <col min="11780" max="11780" width="14.140625" customWidth="1"/>
    <col min="11781" max="11790" width="10.5703125" customWidth="1"/>
    <col min="11791" max="11792" width="11.140625" customWidth="1"/>
    <col min="11793" max="11793" width="10.7109375" customWidth="1"/>
    <col min="11794" max="11796" width="10.5703125" customWidth="1"/>
    <col min="11797" max="11797" width="39.28515625" customWidth="1"/>
    <col min="11798" max="11826" width="0" hidden="1" customWidth="1"/>
    <col min="12033" max="12033" width="7.42578125" customWidth="1"/>
    <col min="12034" max="12034" width="22.7109375" customWidth="1"/>
    <col min="12035" max="12035" width="10.85546875" customWidth="1"/>
    <col min="12036" max="12036" width="14.140625" customWidth="1"/>
    <col min="12037" max="12046" width="10.5703125" customWidth="1"/>
    <col min="12047" max="12048" width="11.140625" customWidth="1"/>
    <col min="12049" max="12049" width="10.7109375" customWidth="1"/>
    <col min="12050" max="12052" width="10.5703125" customWidth="1"/>
    <col min="12053" max="12053" width="39.28515625" customWidth="1"/>
    <col min="12054" max="12082" width="0" hidden="1" customWidth="1"/>
    <col min="12289" max="12289" width="7.42578125" customWidth="1"/>
    <col min="12290" max="12290" width="22.7109375" customWidth="1"/>
    <col min="12291" max="12291" width="10.85546875" customWidth="1"/>
    <col min="12292" max="12292" width="14.140625" customWidth="1"/>
    <col min="12293" max="12302" width="10.5703125" customWidth="1"/>
    <col min="12303" max="12304" width="11.140625" customWidth="1"/>
    <col min="12305" max="12305" width="10.7109375" customWidth="1"/>
    <col min="12306" max="12308" width="10.5703125" customWidth="1"/>
    <col min="12309" max="12309" width="39.28515625" customWidth="1"/>
    <col min="12310" max="12338" width="0" hidden="1" customWidth="1"/>
    <col min="12545" max="12545" width="7.42578125" customWidth="1"/>
    <col min="12546" max="12546" width="22.7109375" customWidth="1"/>
    <col min="12547" max="12547" width="10.85546875" customWidth="1"/>
    <col min="12548" max="12548" width="14.140625" customWidth="1"/>
    <col min="12549" max="12558" width="10.5703125" customWidth="1"/>
    <col min="12559" max="12560" width="11.140625" customWidth="1"/>
    <col min="12561" max="12561" width="10.7109375" customWidth="1"/>
    <col min="12562" max="12564" width="10.5703125" customWidth="1"/>
    <col min="12565" max="12565" width="39.28515625" customWidth="1"/>
    <col min="12566" max="12594" width="0" hidden="1" customWidth="1"/>
    <col min="12801" max="12801" width="7.42578125" customWidth="1"/>
    <col min="12802" max="12802" width="22.7109375" customWidth="1"/>
    <col min="12803" max="12803" width="10.85546875" customWidth="1"/>
    <col min="12804" max="12804" width="14.140625" customWidth="1"/>
    <col min="12805" max="12814" width="10.5703125" customWidth="1"/>
    <col min="12815" max="12816" width="11.140625" customWidth="1"/>
    <col min="12817" max="12817" width="10.7109375" customWidth="1"/>
    <col min="12818" max="12820" width="10.5703125" customWidth="1"/>
    <col min="12821" max="12821" width="39.28515625" customWidth="1"/>
    <col min="12822" max="12850" width="0" hidden="1" customWidth="1"/>
    <col min="13057" max="13057" width="7.42578125" customWidth="1"/>
    <col min="13058" max="13058" width="22.7109375" customWidth="1"/>
    <col min="13059" max="13059" width="10.85546875" customWidth="1"/>
    <col min="13060" max="13060" width="14.140625" customWidth="1"/>
    <col min="13061" max="13070" width="10.5703125" customWidth="1"/>
    <col min="13071" max="13072" width="11.140625" customWidth="1"/>
    <col min="13073" max="13073" width="10.7109375" customWidth="1"/>
    <col min="13074" max="13076" width="10.5703125" customWidth="1"/>
    <col min="13077" max="13077" width="39.28515625" customWidth="1"/>
    <col min="13078" max="13106" width="0" hidden="1" customWidth="1"/>
    <col min="13313" max="13313" width="7.42578125" customWidth="1"/>
    <col min="13314" max="13314" width="22.7109375" customWidth="1"/>
    <col min="13315" max="13315" width="10.85546875" customWidth="1"/>
    <col min="13316" max="13316" width="14.140625" customWidth="1"/>
    <col min="13317" max="13326" width="10.5703125" customWidth="1"/>
    <col min="13327" max="13328" width="11.140625" customWidth="1"/>
    <col min="13329" max="13329" width="10.7109375" customWidth="1"/>
    <col min="13330" max="13332" width="10.5703125" customWidth="1"/>
    <col min="13333" max="13333" width="39.28515625" customWidth="1"/>
    <col min="13334" max="13362" width="0" hidden="1" customWidth="1"/>
    <col min="13569" max="13569" width="7.42578125" customWidth="1"/>
    <col min="13570" max="13570" width="22.7109375" customWidth="1"/>
    <col min="13571" max="13571" width="10.85546875" customWidth="1"/>
    <col min="13572" max="13572" width="14.140625" customWidth="1"/>
    <col min="13573" max="13582" width="10.5703125" customWidth="1"/>
    <col min="13583" max="13584" width="11.140625" customWidth="1"/>
    <col min="13585" max="13585" width="10.7109375" customWidth="1"/>
    <col min="13586" max="13588" width="10.5703125" customWidth="1"/>
    <col min="13589" max="13589" width="39.28515625" customWidth="1"/>
    <col min="13590" max="13618" width="0" hidden="1" customWidth="1"/>
    <col min="13825" max="13825" width="7.42578125" customWidth="1"/>
    <col min="13826" max="13826" width="22.7109375" customWidth="1"/>
    <col min="13827" max="13827" width="10.85546875" customWidth="1"/>
    <col min="13828" max="13828" width="14.140625" customWidth="1"/>
    <col min="13829" max="13838" width="10.5703125" customWidth="1"/>
    <col min="13839" max="13840" width="11.140625" customWidth="1"/>
    <col min="13841" max="13841" width="10.7109375" customWidth="1"/>
    <col min="13842" max="13844" width="10.5703125" customWidth="1"/>
    <col min="13845" max="13845" width="39.28515625" customWidth="1"/>
    <col min="13846" max="13874" width="0" hidden="1" customWidth="1"/>
    <col min="14081" max="14081" width="7.42578125" customWidth="1"/>
    <col min="14082" max="14082" width="22.7109375" customWidth="1"/>
    <col min="14083" max="14083" width="10.85546875" customWidth="1"/>
    <col min="14084" max="14084" width="14.140625" customWidth="1"/>
    <col min="14085" max="14094" width="10.5703125" customWidth="1"/>
    <col min="14095" max="14096" width="11.140625" customWidth="1"/>
    <col min="14097" max="14097" width="10.7109375" customWidth="1"/>
    <col min="14098" max="14100" width="10.5703125" customWidth="1"/>
    <col min="14101" max="14101" width="39.28515625" customWidth="1"/>
    <col min="14102" max="14130" width="0" hidden="1" customWidth="1"/>
    <col min="14337" max="14337" width="7.42578125" customWidth="1"/>
    <col min="14338" max="14338" width="22.7109375" customWidth="1"/>
    <col min="14339" max="14339" width="10.85546875" customWidth="1"/>
    <col min="14340" max="14340" width="14.140625" customWidth="1"/>
    <col min="14341" max="14350" width="10.5703125" customWidth="1"/>
    <col min="14351" max="14352" width="11.140625" customWidth="1"/>
    <col min="14353" max="14353" width="10.7109375" customWidth="1"/>
    <col min="14354" max="14356" width="10.5703125" customWidth="1"/>
    <col min="14357" max="14357" width="39.28515625" customWidth="1"/>
    <col min="14358" max="14386" width="0" hidden="1" customWidth="1"/>
    <col min="14593" max="14593" width="7.42578125" customWidth="1"/>
    <col min="14594" max="14594" width="22.7109375" customWidth="1"/>
    <col min="14595" max="14595" width="10.85546875" customWidth="1"/>
    <col min="14596" max="14596" width="14.140625" customWidth="1"/>
    <col min="14597" max="14606" width="10.5703125" customWidth="1"/>
    <col min="14607" max="14608" width="11.140625" customWidth="1"/>
    <col min="14609" max="14609" width="10.7109375" customWidth="1"/>
    <col min="14610" max="14612" width="10.5703125" customWidth="1"/>
    <col min="14613" max="14613" width="39.28515625" customWidth="1"/>
    <col min="14614" max="14642" width="0" hidden="1" customWidth="1"/>
    <col min="14849" max="14849" width="7.42578125" customWidth="1"/>
    <col min="14850" max="14850" width="22.7109375" customWidth="1"/>
    <col min="14851" max="14851" width="10.85546875" customWidth="1"/>
    <col min="14852" max="14852" width="14.140625" customWidth="1"/>
    <col min="14853" max="14862" width="10.5703125" customWidth="1"/>
    <col min="14863" max="14864" width="11.140625" customWidth="1"/>
    <col min="14865" max="14865" width="10.7109375" customWidth="1"/>
    <col min="14866" max="14868" width="10.5703125" customWidth="1"/>
    <col min="14869" max="14869" width="39.28515625" customWidth="1"/>
    <col min="14870" max="14898" width="0" hidden="1" customWidth="1"/>
    <col min="15105" max="15105" width="7.42578125" customWidth="1"/>
    <col min="15106" max="15106" width="22.7109375" customWidth="1"/>
    <col min="15107" max="15107" width="10.85546875" customWidth="1"/>
    <col min="15108" max="15108" width="14.140625" customWidth="1"/>
    <col min="15109" max="15118" width="10.5703125" customWidth="1"/>
    <col min="15119" max="15120" width="11.140625" customWidth="1"/>
    <col min="15121" max="15121" width="10.7109375" customWidth="1"/>
    <col min="15122" max="15124" width="10.5703125" customWidth="1"/>
    <col min="15125" max="15125" width="39.28515625" customWidth="1"/>
    <col min="15126" max="15154" width="0" hidden="1" customWidth="1"/>
    <col min="15361" max="15361" width="7.42578125" customWidth="1"/>
    <col min="15362" max="15362" width="22.7109375" customWidth="1"/>
    <col min="15363" max="15363" width="10.85546875" customWidth="1"/>
    <col min="15364" max="15364" width="14.140625" customWidth="1"/>
    <col min="15365" max="15374" width="10.5703125" customWidth="1"/>
    <col min="15375" max="15376" width="11.140625" customWidth="1"/>
    <col min="15377" max="15377" width="10.7109375" customWidth="1"/>
    <col min="15378" max="15380" width="10.5703125" customWidth="1"/>
    <col min="15381" max="15381" width="39.28515625" customWidth="1"/>
    <col min="15382" max="15410" width="0" hidden="1" customWidth="1"/>
    <col min="15617" max="15617" width="7.42578125" customWidth="1"/>
    <col min="15618" max="15618" width="22.7109375" customWidth="1"/>
    <col min="15619" max="15619" width="10.85546875" customWidth="1"/>
    <col min="15620" max="15620" width="14.140625" customWidth="1"/>
    <col min="15621" max="15630" width="10.5703125" customWidth="1"/>
    <col min="15631" max="15632" width="11.140625" customWidth="1"/>
    <col min="15633" max="15633" width="10.7109375" customWidth="1"/>
    <col min="15634" max="15636" width="10.5703125" customWidth="1"/>
    <col min="15637" max="15637" width="39.28515625" customWidth="1"/>
    <col min="15638" max="15666" width="0" hidden="1" customWidth="1"/>
    <col min="15873" max="15873" width="7.42578125" customWidth="1"/>
    <col min="15874" max="15874" width="22.7109375" customWidth="1"/>
    <col min="15875" max="15875" width="10.85546875" customWidth="1"/>
    <col min="15876" max="15876" width="14.140625" customWidth="1"/>
    <col min="15877" max="15886" width="10.5703125" customWidth="1"/>
    <col min="15887" max="15888" width="11.140625" customWidth="1"/>
    <col min="15889" max="15889" width="10.7109375" customWidth="1"/>
    <col min="15890" max="15892" width="10.5703125" customWidth="1"/>
    <col min="15893" max="15893" width="39.28515625" customWidth="1"/>
    <col min="15894" max="15922" width="0" hidden="1" customWidth="1"/>
    <col min="16129" max="16129" width="7.42578125" customWidth="1"/>
    <col min="16130" max="16130" width="22.7109375" customWidth="1"/>
    <col min="16131" max="16131" width="10.85546875" customWidth="1"/>
    <col min="16132" max="16132" width="14.140625" customWidth="1"/>
    <col min="16133" max="16142" width="10.5703125" customWidth="1"/>
    <col min="16143" max="16144" width="11.140625" customWidth="1"/>
    <col min="16145" max="16145" width="10.7109375" customWidth="1"/>
    <col min="16146" max="16148" width="10.5703125" customWidth="1"/>
    <col min="16149" max="16149" width="39.28515625" customWidth="1"/>
    <col min="16150" max="16178" width="0" hidden="1" customWidth="1"/>
  </cols>
  <sheetData>
    <row r="1" spans="1:50" s="217" customFormat="1" ht="16.5" customHeight="1">
      <c r="B1" s="218" t="s">
        <v>1040</v>
      </c>
    </row>
    <row r="2" spans="1:50" s="217" customFormat="1" ht="16.5" customHeight="1">
      <c r="B2" s="218" t="s">
        <v>1041</v>
      </c>
    </row>
    <row r="3" spans="1:50" s="219" customFormat="1" ht="16.5" customHeight="1">
      <c r="B3" s="218" t="s">
        <v>1042</v>
      </c>
      <c r="R3" s="220"/>
      <c r="S3" s="220"/>
      <c r="T3" s="220"/>
      <c r="V3" s="221" t="s">
        <v>524</v>
      </c>
      <c r="AK3" s="220"/>
      <c r="AL3" s="220"/>
      <c r="AM3" s="220"/>
      <c r="AN3" s="220"/>
    </row>
    <row r="4" spans="1:50" s="219" customFormat="1" ht="16.5" customHeight="1">
      <c r="R4" s="220"/>
      <c r="S4" s="220"/>
      <c r="T4" s="220"/>
      <c r="V4" s="221"/>
      <c r="AK4" s="220"/>
      <c r="AL4" s="220"/>
      <c r="AM4" s="220"/>
      <c r="AN4" s="220"/>
    </row>
    <row r="5" spans="1:50" s="219" customFormat="1" ht="16.5" customHeight="1">
      <c r="A5" s="221" t="s">
        <v>968</v>
      </c>
      <c r="R5" s="220"/>
      <c r="S5" s="220"/>
      <c r="T5" s="220"/>
      <c r="V5" s="221"/>
      <c r="AK5" s="220"/>
      <c r="AL5" s="220"/>
      <c r="AM5" s="220"/>
      <c r="AN5" s="220"/>
    </row>
    <row r="6" spans="1:50" s="66" customFormat="1" ht="16.5" customHeight="1" thickBot="1">
      <c r="A6" s="65"/>
      <c r="R6" s="65"/>
      <c r="S6" s="65"/>
      <c r="T6" s="65"/>
      <c r="AK6" s="65"/>
      <c r="AL6" s="65"/>
      <c r="AM6" s="65"/>
      <c r="AN6" s="65"/>
    </row>
    <row r="7" spans="1:50" s="181" customFormat="1" ht="18" customHeight="1">
      <c r="A7" s="480" t="s">
        <v>525</v>
      </c>
      <c r="B7" s="482" t="s">
        <v>526</v>
      </c>
      <c r="C7" s="482" t="s">
        <v>527</v>
      </c>
      <c r="D7" s="482" t="s">
        <v>523</v>
      </c>
      <c r="E7" s="484" t="s">
        <v>528</v>
      </c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486"/>
      <c r="Q7" s="478" t="s">
        <v>529</v>
      </c>
      <c r="R7" s="484" t="s">
        <v>530</v>
      </c>
      <c r="S7" s="485"/>
      <c r="T7" s="486"/>
      <c r="U7" s="489" t="s">
        <v>986</v>
      </c>
      <c r="V7" s="478" t="s">
        <v>527</v>
      </c>
      <c r="W7" s="478" t="s">
        <v>523</v>
      </c>
      <c r="X7" s="482" t="s">
        <v>528</v>
      </c>
      <c r="Y7" s="487"/>
      <c r="Z7" s="487"/>
      <c r="AA7" s="487"/>
      <c r="AB7" s="487"/>
      <c r="AC7" s="487"/>
      <c r="AD7" s="487"/>
      <c r="AE7" s="487"/>
      <c r="AF7" s="487"/>
      <c r="AG7" s="487"/>
      <c r="AH7" s="487"/>
      <c r="AI7" s="488"/>
      <c r="AJ7" s="478" t="s">
        <v>529</v>
      </c>
      <c r="AK7" s="482" t="s">
        <v>531</v>
      </c>
      <c r="AL7" s="487"/>
      <c r="AM7" s="488"/>
      <c r="AN7" s="478" t="s">
        <v>532</v>
      </c>
      <c r="AO7" s="482" t="s">
        <v>533</v>
      </c>
      <c r="AP7" s="487"/>
      <c r="AQ7" s="487"/>
      <c r="AR7" s="487"/>
      <c r="AS7" s="487"/>
      <c r="AT7" s="487"/>
      <c r="AU7" s="487"/>
      <c r="AV7" s="487"/>
      <c r="AW7" s="488"/>
      <c r="AX7" s="489" t="s">
        <v>534</v>
      </c>
    </row>
    <row r="8" spans="1:50" s="187" customFormat="1" ht="27" customHeight="1" thickBot="1">
      <c r="A8" s="481"/>
      <c r="B8" s="483"/>
      <c r="C8" s="483"/>
      <c r="D8" s="483"/>
      <c r="E8" s="431" t="s">
        <v>535</v>
      </c>
      <c r="F8" s="182" t="s">
        <v>536</v>
      </c>
      <c r="G8" s="183" t="s">
        <v>537</v>
      </c>
      <c r="H8" s="183" t="s">
        <v>538</v>
      </c>
      <c r="I8" s="183" t="s">
        <v>539</v>
      </c>
      <c r="J8" s="183" t="s">
        <v>540</v>
      </c>
      <c r="K8" s="183" t="s">
        <v>541</v>
      </c>
      <c r="L8" s="183" t="s">
        <v>542</v>
      </c>
      <c r="M8" s="183" t="s">
        <v>543</v>
      </c>
      <c r="N8" s="183" t="s">
        <v>544</v>
      </c>
      <c r="O8" s="183" t="s">
        <v>545</v>
      </c>
      <c r="P8" s="184" t="s">
        <v>546</v>
      </c>
      <c r="Q8" s="479"/>
      <c r="R8" s="182" t="s">
        <v>36</v>
      </c>
      <c r="S8" s="184" t="s">
        <v>547</v>
      </c>
      <c r="T8" s="185" t="s">
        <v>548</v>
      </c>
      <c r="U8" s="490"/>
      <c r="V8" s="479"/>
      <c r="W8" s="479"/>
      <c r="X8" s="186" t="s">
        <v>535</v>
      </c>
      <c r="Y8" s="182" t="s">
        <v>536</v>
      </c>
      <c r="Z8" s="185" t="s">
        <v>537</v>
      </c>
      <c r="AA8" s="185" t="s">
        <v>538</v>
      </c>
      <c r="AB8" s="185" t="s">
        <v>539</v>
      </c>
      <c r="AC8" s="185" t="s">
        <v>540</v>
      </c>
      <c r="AD8" s="185" t="s">
        <v>541</v>
      </c>
      <c r="AE8" s="185" t="s">
        <v>549</v>
      </c>
      <c r="AF8" s="185" t="s">
        <v>543</v>
      </c>
      <c r="AG8" s="185" t="s">
        <v>544</v>
      </c>
      <c r="AH8" s="185" t="s">
        <v>550</v>
      </c>
      <c r="AI8" s="185" t="s">
        <v>551</v>
      </c>
      <c r="AJ8" s="479"/>
      <c r="AK8" s="182" t="s">
        <v>36</v>
      </c>
      <c r="AL8" s="185" t="s">
        <v>547</v>
      </c>
      <c r="AM8" s="186" t="s">
        <v>548</v>
      </c>
      <c r="AN8" s="479"/>
      <c r="AO8" s="182" t="s">
        <v>552</v>
      </c>
      <c r="AP8" s="185" t="s">
        <v>537</v>
      </c>
      <c r="AQ8" s="185" t="s">
        <v>538</v>
      </c>
      <c r="AR8" s="185" t="s">
        <v>539</v>
      </c>
      <c r="AS8" s="185" t="s">
        <v>540</v>
      </c>
      <c r="AT8" s="185" t="s">
        <v>541</v>
      </c>
      <c r="AU8" s="185" t="s">
        <v>549</v>
      </c>
      <c r="AV8" s="185" t="s">
        <v>543</v>
      </c>
      <c r="AW8" s="185" t="s">
        <v>550</v>
      </c>
      <c r="AX8" s="490"/>
    </row>
    <row r="9" spans="1:50" s="187" customFormat="1" ht="12.75" customHeight="1" thickTop="1">
      <c r="A9" s="188" t="s">
        <v>988</v>
      </c>
      <c r="B9" s="189" t="s">
        <v>995</v>
      </c>
      <c r="C9" s="190" t="s">
        <v>969</v>
      </c>
      <c r="D9" s="190"/>
      <c r="E9" s="191"/>
      <c r="F9" s="191"/>
      <c r="G9" s="191"/>
      <c r="H9" s="191"/>
      <c r="I9" s="191"/>
      <c r="J9" s="189"/>
      <c r="K9" s="191"/>
      <c r="L9" s="191"/>
      <c r="M9" s="191"/>
      <c r="N9" s="191"/>
      <c r="O9" s="191"/>
      <c r="P9" s="191"/>
      <c r="Q9" s="190"/>
      <c r="R9" s="192"/>
      <c r="S9" s="192"/>
      <c r="T9" s="192"/>
      <c r="U9" s="193"/>
      <c r="V9" s="191"/>
      <c r="W9" s="191"/>
      <c r="X9" s="191"/>
      <c r="Y9" s="191"/>
      <c r="Z9" s="191"/>
      <c r="AA9" s="191"/>
      <c r="AB9" s="191"/>
      <c r="AC9" s="191"/>
      <c r="AD9" s="189"/>
      <c r="AE9" s="191"/>
      <c r="AF9" s="191"/>
      <c r="AG9" s="191"/>
      <c r="AH9" s="191"/>
      <c r="AI9" s="191"/>
      <c r="AJ9" s="194"/>
      <c r="AK9" s="190"/>
      <c r="AL9" s="190"/>
      <c r="AM9" s="195"/>
      <c r="AN9" s="190"/>
      <c r="AO9" s="191"/>
      <c r="AP9" s="191"/>
      <c r="AQ9" s="191"/>
      <c r="AR9" s="191"/>
      <c r="AS9" s="191"/>
      <c r="AT9" s="191"/>
      <c r="AU9" s="191"/>
      <c r="AV9" s="191"/>
      <c r="AW9" s="194"/>
      <c r="AX9" s="193"/>
    </row>
    <row r="10" spans="1:50" s="187" customFormat="1" ht="12.75" customHeight="1">
      <c r="A10" s="196"/>
      <c r="B10" s="189" t="s">
        <v>996</v>
      </c>
      <c r="C10" s="190" t="s">
        <v>970</v>
      </c>
      <c r="D10" s="190" t="s">
        <v>971</v>
      </c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0" t="s">
        <v>987</v>
      </c>
      <c r="R10" s="192">
        <f>S10</f>
        <v>829051.54</v>
      </c>
      <c r="S10" s="192">
        <v>829051.54</v>
      </c>
      <c r="T10" s="192"/>
      <c r="U10" s="193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4"/>
      <c r="AK10" s="190"/>
      <c r="AL10" s="190"/>
      <c r="AM10" s="195"/>
      <c r="AN10" s="190"/>
      <c r="AO10" s="191"/>
      <c r="AP10" s="191"/>
      <c r="AQ10" s="191"/>
      <c r="AR10" s="191"/>
      <c r="AS10" s="191"/>
      <c r="AT10" s="191"/>
      <c r="AU10" s="191"/>
      <c r="AV10" s="191"/>
      <c r="AW10" s="194"/>
      <c r="AX10" s="193"/>
    </row>
    <row r="11" spans="1:50" s="187" customFormat="1" ht="12.75" customHeight="1">
      <c r="A11" s="196"/>
      <c r="B11" s="191"/>
      <c r="C11" s="190"/>
      <c r="D11" s="190"/>
      <c r="E11" s="197"/>
      <c r="F11" s="197"/>
      <c r="G11" s="197"/>
      <c r="H11" s="197"/>
      <c r="I11" s="197"/>
      <c r="J11" s="197"/>
      <c r="K11" s="197"/>
      <c r="L11" s="197"/>
      <c r="M11" s="190"/>
      <c r="N11" s="190"/>
      <c r="O11" s="197"/>
      <c r="P11" s="197"/>
      <c r="Q11" s="190"/>
      <c r="R11" s="192"/>
      <c r="S11" s="192"/>
      <c r="T11" s="192"/>
      <c r="U11" s="193"/>
      <c r="V11" s="190"/>
      <c r="W11" s="190"/>
      <c r="X11" s="197"/>
      <c r="Y11" s="197"/>
      <c r="Z11" s="197"/>
      <c r="AA11" s="197"/>
      <c r="AB11" s="197"/>
      <c r="AC11" s="197"/>
      <c r="AD11" s="197"/>
      <c r="AE11" s="197"/>
      <c r="AF11" s="190"/>
      <c r="AG11" s="190"/>
      <c r="AH11" s="197"/>
      <c r="AI11" s="190"/>
      <c r="AJ11" s="195"/>
      <c r="AK11" s="198"/>
      <c r="AL11" s="198"/>
      <c r="AM11" s="199"/>
      <c r="AN11" s="200"/>
      <c r="AO11" s="190"/>
      <c r="AP11" s="190"/>
      <c r="AQ11" s="190"/>
      <c r="AR11" s="190"/>
      <c r="AS11" s="190"/>
      <c r="AT11" s="190"/>
      <c r="AU11" s="190"/>
      <c r="AV11" s="197"/>
      <c r="AW11" s="195"/>
      <c r="AX11" s="193"/>
    </row>
    <row r="12" spans="1:50" s="187" customFormat="1" ht="12.75" customHeight="1">
      <c r="A12" s="188" t="s">
        <v>988</v>
      </c>
      <c r="B12" s="189" t="s">
        <v>972</v>
      </c>
      <c r="C12" s="190" t="s">
        <v>969</v>
      </c>
      <c r="D12" s="190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0"/>
      <c r="R12" s="192"/>
      <c r="S12" s="192"/>
      <c r="T12" s="192"/>
      <c r="U12" s="193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4"/>
      <c r="AK12" s="190"/>
      <c r="AL12" s="190"/>
      <c r="AM12" s="195"/>
      <c r="AN12" s="190"/>
      <c r="AO12" s="191"/>
      <c r="AP12" s="191"/>
      <c r="AQ12" s="191"/>
      <c r="AR12" s="191"/>
      <c r="AS12" s="191"/>
      <c r="AT12" s="191"/>
      <c r="AU12" s="191"/>
      <c r="AV12" s="191"/>
      <c r="AW12" s="194"/>
      <c r="AX12" s="193"/>
    </row>
    <row r="13" spans="1:50" s="187" customFormat="1" ht="12.75" customHeight="1">
      <c r="A13" s="196"/>
      <c r="B13" s="189" t="s">
        <v>973</v>
      </c>
      <c r="C13" s="190" t="s">
        <v>970</v>
      </c>
      <c r="D13" s="190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0"/>
      <c r="R13" s="192"/>
      <c r="S13" s="192"/>
      <c r="T13" s="192"/>
      <c r="U13" s="193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4"/>
      <c r="AK13" s="190"/>
      <c r="AL13" s="190"/>
      <c r="AM13" s="195"/>
      <c r="AN13" s="190"/>
      <c r="AO13" s="191"/>
      <c r="AP13" s="191"/>
      <c r="AQ13" s="191"/>
      <c r="AR13" s="191"/>
      <c r="AS13" s="191"/>
      <c r="AT13" s="191"/>
      <c r="AU13" s="191"/>
      <c r="AV13" s="191"/>
      <c r="AW13" s="194"/>
      <c r="AX13" s="193"/>
    </row>
    <row r="14" spans="1:50" s="187" customFormat="1" ht="12.75" customHeight="1">
      <c r="A14" s="196"/>
      <c r="B14" s="191" t="s">
        <v>974</v>
      </c>
      <c r="C14" s="190"/>
      <c r="D14" s="190" t="s">
        <v>1006</v>
      </c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190" t="s">
        <v>987</v>
      </c>
      <c r="R14" s="192">
        <f t="shared" ref="R14:R22" si="0">S14</f>
        <v>392199.82</v>
      </c>
      <c r="S14" s="192">
        <f>14475.78+14550.76+331223.28+31950</f>
        <v>392199.82</v>
      </c>
      <c r="T14" s="192"/>
      <c r="U14" s="202"/>
      <c r="V14" s="190"/>
      <c r="W14" s="190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195"/>
      <c r="AK14" s="190"/>
      <c r="AL14" s="190"/>
      <c r="AM14" s="195"/>
      <c r="AN14" s="201"/>
      <c r="AO14" s="201"/>
      <c r="AP14" s="201"/>
      <c r="AQ14" s="201"/>
      <c r="AR14" s="201"/>
      <c r="AS14" s="201"/>
      <c r="AT14" s="201"/>
      <c r="AU14" s="201"/>
      <c r="AV14" s="201"/>
      <c r="AW14" s="203"/>
      <c r="AX14" s="193"/>
    </row>
    <row r="15" spans="1:50" s="187" customFormat="1" ht="12.75" customHeight="1">
      <c r="A15" s="196"/>
      <c r="B15" s="191" t="s">
        <v>997</v>
      </c>
      <c r="C15" s="190"/>
      <c r="D15" s="190" t="s">
        <v>1006</v>
      </c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190" t="s">
        <v>987</v>
      </c>
      <c r="R15" s="192">
        <f t="shared" si="0"/>
        <v>58558.1</v>
      </c>
      <c r="S15" s="192">
        <f>58558.1</f>
        <v>58558.1</v>
      </c>
      <c r="T15" s="192"/>
      <c r="U15" s="202"/>
      <c r="V15" s="190"/>
      <c r="W15" s="190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195"/>
      <c r="AK15" s="190"/>
      <c r="AL15" s="190"/>
      <c r="AM15" s="195"/>
      <c r="AN15" s="201"/>
      <c r="AO15" s="201"/>
      <c r="AP15" s="201"/>
      <c r="AQ15" s="201"/>
      <c r="AR15" s="201"/>
      <c r="AS15" s="201"/>
      <c r="AT15" s="201"/>
      <c r="AU15" s="201"/>
      <c r="AV15" s="201"/>
      <c r="AW15" s="203"/>
      <c r="AX15" s="193"/>
    </row>
    <row r="16" spans="1:50" s="187" customFormat="1" ht="12.75" customHeight="1">
      <c r="A16" s="196"/>
      <c r="B16" s="191" t="s">
        <v>998</v>
      </c>
      <c r="C16" s="190"/>
      <c r="D16" s="190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190"/>
      <c r="R16" s="192"/>
      <c r="S16" s="192"/>
      <c r="T16" s="192"/>
      <c r="U16" s="202"/>
      <c r="V16" s="190"/>
      <c r="W16" s="190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195"/>
      <c r="AK16" s="190"/>
      <c r="AL16" s="190"/>
      <c r="AM16" s="195"/>
      <c r="AN16" s="201"/>
      <c r="AO16" s="201"/>
      <c r="AP16" s="201"/>
      <c r="AQ16" s="201"/>
      <c r="AR16" s="201"/>
      <c r="AS16" s="201"/>
      <c r="AT16" s="201"/>
      <c r="AU16" s="201"/>
      <c r="AV16" s="201"/>
      <c r="AW16" s="203"/>
      <c r="AX16" s="193"/>
    </row>
    <row r="17" spans="1:50" s="187" customFormat="1" ht="12.75" customHeight="1">
      <c r="A17" s="196"/>
      <c r="B17" s="191" t="s">
        <v>999</v>
      </c>
      <c r="C17" s="190"/>
      <c r="D17" s="190" t="s">
        <v>1006</v>
      </c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190" t="s">
        <v>987</v>
      </c>
      <c r="R17" s="192">
        <f t="shared" si="0"/>
        <v>1178637.8999999999</v>
      </c>
      <c r="S17" s="192">
        <f>1158987.65+19650.25</f>
        <v>1178637.8999999999</v>
      </c>
      <c r="T17" s="192"/>
      <c r="U17" s="202"/>
      <c r="V17" s="190"/>
      <c r="W17" s="190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195"/>
      <c r="AK17" s="190"/>
      <c r="AL17" s="190"/>
      <c r="AM17" s="195"/>
      <c r="AN17" s="201"/>
      <c r="AO17" s="201"/>
      <c r="AP17" s="201"/>
      <c r="AQ17" s="201"/>
      <c r="AR17" s="201"/>
      <c r="AS17" s="201"/>
      <c r="AT17" s="201"/>
      <c r="AU17" s="201"/>
      <c r="AV17" s="201"/>
      <c r="AW17" s="203"/>
      <c r="AX17" s="193"/>
    </row>
    <row r="18" spans="1:50" s="187" customFormat="1" ht="12.75" customHeight="1">
      <c r="A18" s="196"/>
      <c r="B18" s="191" t="s">
        <v>1000</v>
      </c>
      <c r="C18" s="190"/>
      <c r="D18" s="190" t="s">
        <v>1033</v>
      </c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190"/>
      <c r="R18" s="192"/>
      <c r="S18" s="192"/>
      <c r="T18" s="192"/>
      <c r="U18" s="202"/>
      <c r="V18" s="190"/>
      <c r="W18" s="190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195"/>
      <c r="AK18" s="190"/>
      <c r="AL18" s="190"/>
      <c r="AM18" s="195"/>
      <c r="AN18" s="201"/>
      <c r="AO18" s="201"/>
      <c r="AP18" s="201"/>
      <c r="AQ18" s="201"/>
      <c r="AR18" s="201"/>
      <c r="AS18" s="201"/>
      <c r="AT18" s="201"/>
      <c r="AU18" s="201"/>
      <c r="AV18" s="201"/>
      <c r="AW18" s="203"/>
      <c r="AX18" s="193"/>
    </row>
    <row r="19" spans="1:50" s="187" customFormat="1" ht="12.75" customHeight="1">
      <c r="A19" s="196"/>
      <c r="B19" s="191" t="s">
        <v>1001</v>
      </c>
      <c r="C19" s="190"/>
      <c r="D19" s="190" t="s">
        <v>1007</v>
      </c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190" t="s">
        <v>987</v>
      </c>
      <c r="R19" s="192">
        <f t="shared" si="0"/>
        <v>1580884.72</v>
      </c>
      <c r="S19" s="192">
        <f>1580884.72</f>
        <v>1580884.72</v>
      </c>
      <c r="T19" s="192"/>
      <c r="U19" s="202"/>
      <c r="V19" s="190"/>
      <c r="W19" s="190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195"/>
      <c r="AK19" s="190"/>
      <c r="AL19" s="190"/>
      <c r="AM19" s="195"/>
      <c r="AN19" s="201"/>
      <c r="AO19" s="201"/>
      <c r="AP19" s="201"/>
      <c r="AQ19" s="201"/>
      <c r="AR19" s="201"/>
      <c r="AS19" s="201"/>
      <c r="AT19" s="201"/>
      <c r="AU19" s="201"/>
      <c r="AV19" s="201"/>
      <c r="AW19" s="203"/>
      <c r="AX19" s="193"/>
    </row>
    <row r="20" spans="1:50" s="187" customFormat="1" ht="12.75" customHeight="1">
      <c r="A20" s="196"/>
      <c r="B20" s="191" t="s">
        <v>1002</v>
      </c>
      <c r="C20" s="190"/>
      <c r="D20" s="190" t="s">
        <v>1006</v>
      </c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190" t="s">
        <v>987</v>
      </c>
      <c r="R20" s="192">
        <f t="shared" si="0"/>
        <v>300000</v>
      </c>
      <c r="S20" s="192">
        <f>300000</f>
        <v>300000</v>
      </c>
      <c r="T20" s="192"/>
      <c r="U20" s="202"/>
      <c r="V20" s="190"/>
      <c r="W20" s="190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195"/>
      <c r="AK20" s="190"/>
      <c r="AL20" s="190"/>
      <c r="AM20" s="195"/>
      <c r="AN20" s="201"/>
      <c r="AO20" s="201"/>
      <c r="AP20" s="201"/>
      <c r="AQ20" s="201"/>
      <c r="AR20" s="201"/>
      <c r="AS20" s="201"/>
      <c r="AT20" s="201"/>
      <c r="AU20" s="201"/>
      <c r="AV20" s="201"/>
      <c r="AW20" s="203"/>
      <c r="AX20" s="193"/>
    </row>
    <row r="21" spans="1:50" s="187" customFormat="1" ht="12.75" customHeight="1">
      <c r="A21" s="196"/>
      <c r="B21" s="191" t="s">
        <v>1003</v>
      </c>
      <c r="C21" s="190"/>
      <c r="D21" s="190" t="s">
        <v>1006</v>
      </c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190" t="s">
        <v>987</v>
      </c>
      <c r="R21" s="192">
        <f t="shared" si="0"/>
        <v>232400</v>
      </c>
      <c r="S21" s="192">
        <f>24550+207850</f>
        <v>232400</v>
      </c>
      <c r="T21" s="192"/>
      <c r="U21" s="202"/>
      <c r="V21" s="190"/>
      <c r="W21" s="190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195"/>
      <c r="AK21" s="190"/>
      <c r="AL21" s="190"/>
      <c r="AM21" s="195"/>
      <c r="AN21" s="201"/>
      <c r="AO21" s="201"/>
      <c r="AP21" s="201"/>
      <c r="AQ21" s="201"/>
      <c r="AR21" s="201"/>
      <c r="AS21" s="201"/>
      <c r="AT21" s="201"/>
      <c r="AU21" s="201"/>
      <c r="AV21" s="201"/>
      <c r="AW21" s="203"/>
      <c r="AX21" s="193"/>
    </row>
    <row r="22" spans="1:50" s="187" customFormat="1" ht="12.75" customHeight="1">
      <c r="A22" s="196"/>
      <c r="B22" s="191" t="s">
        <v>1004</v>
      </c>
      <c r="C22" s="190"/>
      <c r="D22" s="190" t="s">
        <v>1006</v>
      </c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190" t="s">
        <v>987</v>
      </c>
      <c r="R22" s="192">
        <f t="shared" si="0"/>
        <v>1944841.6800000002</v>
      </c>
      <c r="S22" s="192">
        <f>34880+424400+94520+965727.68+325314+100000</f>
        <v>1944841.6800000002</v>
      </c>
      <c r="T22" s="192"/>
      <c r="U22" s="202"/>
      <c r="V22" s="190"/>
      <c r="W22" s="190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195"/>
      <c r="AK22" s="190"/>
      <c r="AL22" s="190"/>
      <c r="AM22" s="195"/>
      <c r="AN22" s="201"/>
      <c r="AO22" s="201"/>
      <c r="AP22" s="201"/>
      <c r="AQ22" s="201"/>
      <c r="AR22" s="201"/>
      <c r="AS22" s="201"/>
      <c r="AT22" s="201"/>
      <c r="AU22" s="201"/>
      <c r="AV22" s="201"/>
      <c r="AW22" s="203"/>
      <c r="AX22" s="193"/>
    </row>
    <row r="23" spans="1:50" s="187" customFormat="1" ht="12.75" customHeight="1">
      <c r="A23" s="196"/>
      <c r="B23" s="191"/>
      <c r="C23" s="190"/>
      <c r="D23" s="190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190"/>
      <c r="R23" s="192"/>
      <c r="S23" s="192"/>
      <c r="T23" s="192"/>
      <c r="U23" s="202"/>
      <c r="V23" s="190"/>
      <c r="W23" s="190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195"/>
      <c r="AK23" s="190"/>
      <c r="AL23" s="190"/>
      <c r="AM23" s="195"/>
      <c r="AN23" s="201"/>
      <c r="AO23" s="201"/>
      <c r="AP23" s="201"/>
      <c r="AQ23" s="201"/>
      <c r="AR23" s="201"/>
      <c r="AS23" s="201"/>
      <c r="AT23" s="201"/>
      <c r="AU23" s="201"/>
      <c r="AV23" s="201"/>
      <c r="AW23" s="203"/>
      <c r="AX23" s="193"/>
    </row>
    <row r="24" spans="1:50" s="187" customFormat="1" ht="12.75" customHeight="1">
      <c r="A24" s="188" t="s">
        <v>988</v>
      </c>
      <c r="B24" s="189" t="s">
        <v>975</v>
      </c>
      <c r="C24" s="190"/>
      <c r="D24" s="190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190"/>
      <c r="R24" s="192"/>
      <c r="S24" s="192"/>
      <c r="T24" s="192"/>
      <c r="U24" s="202"/>
      <c r="V24" s="190"/>
      <c r="W24" s="190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195"/>
      <c r="AK24" s="190"/>
      <c r="AL24" s="190"/>
      <c r="AM24" s="195"/>
      <c r="AN24" s="201"/>
      <c r="AO24" s="201"/>
      <c r="AP24" s="201"/>
      <c r="AQ24" s="201"/>
      <c r="AR24" s="201"/>
      <c r="AS24" s="201"/>
      <c r="AT24" s="201"/>
      <c r="AU24" s="201"/>
      <c r="AV24" s="201"/>
      <c r="AW24" s="203"/>
      <c r="AX24" s="193"/>
    </row>
    <row r="25" spans="1:50" s="187" customFormat="1" ht="12.75" customHeight="1">
      <c r="A25" s="188"/>
      <c r="B25" s="191" t="s">
        <v>1021</v>
      </c>
      <c r="C25" s="190" t="s">
        <v>970</v>
      </c>
      <c r="D25" s="190" t="s">
        <v>1006</v>
      </c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190" t="s">
        <v>987</v>
      </c>
      <c r="R25" s="192">
        <f t="shared" ref="R25:R30" si="1">S25</f>
        <v>480000</v>
      </c>
      <c r="S25" s="192">
        <v>480000</v>
      </c>
      <c r="T25" s="192"/>
      <c r="U25" s="202"/>
      <c r="V25" s="190"/>
      <c r="W25" s="190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195"/>
      <c r="AK25" s="190"/>
      <c r="AL25" s="190"/>
      <c r="AM25" s="195"/>
      <c r="AN25" s="201"/>
      <c r="AO25" s="201"/>
      <c r="AP25" s="201"/>
      <c r="AQ25" s="201"/>
      <c r="AR25" s="201"/>
      <c r="AS25" s="201"/>
      <c r="AT25" s="201"/>
      <c r="AU25" s="201"/>
      <c r="AV25" s="201"/>
      <c r="AW25" s="203"/>
      <c r="AX25" s="193"/>
    </row>
    <row r="26" spans="1:50" s="187" customFormat="1" ht="12.75" customHeight="1">
      <c r="A26" s="188"/>
      <c r="B26" s="191" t="s">
        <v>1022</v>
      </c>
      <c r="C26" s="190" t="s">
        <v>970</v>
      </c>
      <c r="D26" s="190" t="s">
        <v>1006</v>
      </c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190" t="s">
        <v>987</v>
      </c>
      <c r="R26" s="192">
        <f t="shared" si="1"/>
        <v>160000</v>
      </c>
      <c r="S26" s="192">
        <f>110000+50000</f>
        <v>160000</v>
      </c>
      <c r="T26" s="192"/>
      <c r="U26" s="202"/>
      <c r="V26" s="190"/>
      <c r="W26" s="190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195"/>
      <c r="AK26" s="190"/>
      <c r="AL26" s="190"/>
      <c r="AM26" s="195"/>
      <c r="AN26" s="201"/>
      <c r="AO26" s="201"/>
      <c r="AP26" s="201"/>
      <c r="AQ26" s="201"/>
      <c r="AR26" s="201"/>
      <c r="AS26" s="201"/>
      <c r="AT26" s="201"/>
      <c r="AU26" s="201"/>
      <c r="AV26" s="201"/>
      <c r="AW26" s="203"/>
      <c r="AX26" s="193"/>
    </row>
    <row r="27" spans="1:50" s="187" customFormat="1" ht="12.75" customHeight="1">
      <c r="A27" s="188"/>
      <c r="B27" s="191" t="s">
        <v>1023</v>
      </c>
      <c r="C27" s="190" t="s">
        <v>970</v>
      </c>
      <c r="D27" s="190" t="s">
        <v>1006</v>
      </c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190" t="s">
        <v>987</v>
      </c>
      <c r="R27" s="192">
        <f t="shared" si="1"/>
        <v>250000</v>
      </c>
      <c r="S27" s="192">
        <v>250000</v>
      </c>
      <c r="T27" s="192"/>
      <c r="U27" s="202"/>
      <c r="V27" s="190"/>
      <c r="W27" s="190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195"/>
      <c r="AK27" s="190"/>
      <c r="AL27" s="190"/>
      <c r="AM27" s="195"/>
      <c r="AN27" s="201"/>
      <c r="AO27" s="201"/>
      <c r="AP27" s="201"/>
      <c r="AQ27" s="201"/>
      <c r="AR27" s="201"/>
      <c r="AS27" s="201"/>
      <c r="AT27" s="201"/>
      <c r="AU27" s="201"/>
      <c r="AV27" s="201"/>
      <c r="AW27" s="203"/>
      <c r="AX27" s="193"/>
    </row>
    <row r="28" spans="1:50" s="187" customFormat="1" ht="12.75" customHeight="1">
      <c r="A28" s="196"/>
      <c r="B28" s="191" t="s">
        <v>1044</v>
      </c>
      <c r="C28" s="190" t="s">
        <v>970</v>
      </c>
      <c r="D28" s="190" t="s">
        <v>1008</v>
      </c>
      <c r="E28" s="241" t="s">
        <v>980</v>
      </c>
      <c r="F28" s="241" t="s">
        <v>980</v>
      </c>
      <c r="G28" s="241" t="s">
        <v>980</v>
      </c>
      <c r="H28" s="241" t="s">
        <v>981</v>
      </c>
      <c r="I28" s="241" t="s">
        <v>981</v>
      </c>
      <c r="J28" s="241" t="s">
        <v>981</v>
      </c>
      <c r="K28" s="241" t="s">
        <v>981</v>
      </c>
      <c r="L28" s="241" t="s">
        <v>1047</v>
      </c>
      <c r="M28" s="241" t="s">
        <v>1047</v>
      </c>
      <c r="N28" s="241" t="s">
        <v>1047</v>
      </c>
      <c r="O28" s="241" t="s">
        <v>1048</v>
      </c>
      <c r="P28" s="191"/>
      <c r="Q28" s="190" t="s">
        <v>987</v>
      </c>
      <c r="R28" s="206">
        <f t="shared" si="1"/>
        <v>1525000</v>
      </c>
      <c r="S28" s="192">
        <v>1525000</v>
      </c>
      <c r="T28" s="192"/>
      <c r="U28" s="193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4"/>
      <c r="AK28" s="190"/>
      <c r="AL28" s="190"/>
      <c r="AM28" s="195"/>
      <c r="AN28" s="190"/>
      <c r="AO28" s="191"/>
      <c r="AP28" s="191"/>
      <c r="AQ28" s="191"/>
      <c r="AR28" s="191"/>
      <c r="AS28" s="191"/>
      <c r="AT28" s="191"/>
      <c r="AU28" s="191"/>
      <c r="AV28" s="191"/>
      <c r="AW28" s="194"/>
      <c r="AX28" s="193"/>
    </row>
    <row r="29" spans="1:50" s="187" customFormat="1" ht="12.75" customHeight="1">
      <c r="A29" s="196"/>
      <c r="B29" s="191" t="s">
        <v>1045</v>
      </c>
      <c r="C29" s="190" t="s">
        <v>970</v>
      </c>
      <c r="D29" s="190" t="s">
        <v>1008</v>
      </c>
      <c r="E29" s="241" t="s">
        <v>980</v>
      </c>
      <c r="F29" s="241" t="s">
        <v>980</v>
      </c>
      <c r="G29" s="241" t="s">
        <v>980</v>
      </c>
      <c r="H29" s="241" t="s">
        <v>981</v>
      </c>
      <c r="I29" s="241" t="s">
        <v>981</v>
      </c>
      <c r="J29" s="241" t="s">
        <v>981</v>
      </c>
      <c r="K29" s="241" t="s">
        <v>981</v>
      </c>
      <c r="L29" s="241" t="s">
        <v>1047</v>
      </c>
      <c r="M29" s="241" t="s">
        <v>1047</v>
      </c>
      <c r="N29" s="241" t="s">
        <v>1047</v>
      </c>
      <c r="O29" s="241" t="s">
        <v>1048</v>
      </c>
      <c r="P29" s="190"/>
      <c r="Q29" s="190" t="s">
        <v>987</v>
      </c>
      <c r="R29" s="206">
        <f t="shared" si="1"/>
        <v>1100000</v>
      </c>
      <c r="S29" s="192">
        <v>1100000</v>
      </c>
      <c r="T29" s="192"/>
      <c r="U29" s="193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4"/>
      <c r="AK29" s="190"/>
      <c r="AL29" s="190"/>
      <c r="AM29" s="195"/>
      <c r="AN29" s="190"/>
      <c r="AO29" s="191"/>
      <c r="AP29" s="191"/>
      <c r="AQ29" s="191"/>
      <c r="AR29" s="191"/>
      <c r="AS29" s="191"/>
      <c r="AT29" s="191"/>
      <c r="AU29" s="191"/>
      <c r="AV29" s="191"/>
      <c r="AW29" s="194"/>
      <c r="AX29" s="193"/>
    </row>
    <row r="30" spans="1:50" s="187" customFormat="1" ht="12.75" customHeight="1">
      <c r="A30" s="188"/>
      <c r="B30" s="191" t="s">
        <v>1024</v>
      </c>
      <c r="C30" s="190" t="s">
        <v>970</v>
      </c>
      <c r="D30" s="190" t="s">
        <v>1006</v>
      </c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190" t="s">
        <v>987</v>
      </c>
      <c r="R30" s="192">
        <f t="shared" si="1"/>
        <v>140000</v>
      </c>
      <c r="S30" s="192">
        <v>140000</v>
      </c>
      <c r="T30" s="192"/>
      <c r="U30" s="202"/>
      <c r="V30" s="190"/>
      <c r="W30" s="190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195"/>
      <c r="AK30" s="190"/>
      <c r="AL30" s="190"/>
      <c r="AM30" s="195"/>
      <c r="AN30" s="201"/>
      <c r="AO30" s="201"/>
      <c r="AP30" s="201"/>
      <c r="AQ30" s="201"/>
      <c r="AR30" s="201"/>
      <c r="AS30" s="201"/>
      <c r="AT30" s="201"/>
      <c r="AU30" s="201"/>
      <c r="AV30" s="201"/>
      <c r="AW30" s="203"/>
      <c r="AX30" s="193"/>
    </row>
    <row r="31" spans="1:50" s="187" customFormat="1" ht="12.75" customHeight="1">
      <c r="A31" s="196"/>
      <c r="B31" s="204" t="s">
        <v>1025</v>
      </c>
      <c r="C31" s="190"/>
      <c r="D31" s="190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0"/>
      <c r="R31" s="192"/>
      <c r="S31" s="192"/>
      <c r="T31" s="192"/>
      <c r="U31" s="193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4"/>
      <c r="AK31" s="190"/>
      <c r="AL31" s="190"/>
      <c r="AM31" s="195"/>
      <c r="AN31" s="190"/>
      <c r="AO31" s="191"/>
      <c r="AP31" s="191"/>
      <c r="AQ31" s="191"/>
      <c r="AR31" s="191"/>
      <c r="AS31" s="191"/>
      <c r="AT31" s="191"/>
      <c r="AU31" s="191"/>
      <c r="AV31" s="191"/>
      <c r="AW31" s="194"/>
      <c r="AX31" s="193"/>
    </row>
    <row r="32" spans="1:50" s="187" customFormat="1" ht="12.75" customHeight="1">
      <c r="A32" s="196"/>
      <c r="B32" s="191" t="s">
        <v>976</v>
      </c>
      <c r="C32" s="190"/>
      <c r="D32" s="190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0"/>
      <c r="R32" s="192"/>
      <c r="S32" s="192"/>
      <c r="T32" s="192"/>
      <c r="U32" s="193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4"/>
      <c r="AK32" s="190"/>
      <c r="AL32" s="190"/>
      <c r="AM32" s="195"/>
      <c r="AN32" s="190"/>
      <c r="AO32" s="191"/>
      <c r="AP32" s="191"/>
      <c r="AQ32" s="191"/>
      <c r="AR32" s="191"/>
      <c r="AS32" s="191"/>
      <c r="AT32" s="191"/>
      <c r="AU32" s="191"/>
      <c r="AV32" s="191"/>
      <c r="AW32" s="194"/>
      <c r="AX32" s="193"/>
    </row>
    <row r="33" spans="1:50" s="187" customFormat="1" ht="12.75" customHeight="1">
      <c r="A33" s="196"/>
      <c r="B33" s="191" t="s">
        <v>977</v>
      </c>
      <c r="C33" s="190"/>
      <c r="D33" s="190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0"/>
      <c r="R33" s="205"/>
      <c r="S33" s="192"/>
      <c r="T33" s="192"/>
      <c r="U33" s="193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4"/>
      <c r="AK33" s="190"/>
      <c r="AL33" s="190"/>
      <c r="AM33" s="195"/>
      <c r="AN33" s="190"/>
      <c r="AO33" s="191"/>
      <c r="AP33" s="191"/>
      <c r="AQ33" s="191"/>
      <c r="AR33" s="191"/>
      <c r="AS33" s="191"/>
      <c r="AT33" s="191"/>
      <c r="AU33" s="191"/>
      <c r="AV33" s="191"/>
      <c r="AW33" s="194"/>
      <c r="AX33" s="193"/>
    </row>
    <row r="34" spans="1:50" s="187" customFormat="1" ht="12.75" customHeight="1">
      <c r="A34" s="196"/>
      <c r="B34" s="191" t="s">
        <v>1020</v>
      </c>
      <c r="C34" s="190" t="s">
        <v>970</v>
      </c>
      <c r="D34" s="190" t="s">
        <v>1006</v>
      </c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0" t="s">
        <v>987</v>
      </c>
      <c r="R34" s="206">
        <f>S34</f>
        <v>281000</v>
      </c>
      <c r="S34" s="192">
        <f>30000+60000+36000+75000+80000</f>
        <v>281000</v>
      </c>
      <c r="T34" s="192"/>
      <c r="U34" s="193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4"/>
      <c r="AK34" s="190"/>
      <c r="AL34" s="190"/>
      <c r="AM34" s="195"/>
      <c r="AN34" s="190"/>
      <c r="AO34" s="191"/>
      <c r="AP34" s="191"/>
      <c r="AQ34" s="191"/>
      <c r="AR34" s="191"/>
      <c r="AS34" s="191"/>
      <c r="AT34" s="191"/>
      <c r="AU34" s="191"/>
      <c r="AV34" s="191"/>
      <c r="AW34" s="194"/>
      <c r="AX34" s="193"/>
    </row>
    <row r="35" spans="1:50" s="187" customFormat="1" ht="12.75" customHeight="1">
      <c r="A35" s="196"/>
      <c r="B35" s="191" t="s">
        <v>978</v>
      </c>
      <c r="C35" s="190" t="s">
        <v>970</v>
      </c>
      <c r="D35" s="190" t="s">
        <v>1006</v>
      </c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0" t="s">
        <v>987</v>
      </c>
      <c r="R35" s="206">
        <f>S35</f>
        <v>249000</v>
      </c>
      <c r="S35" s="192">
        <f>249000</f>
        <v>249000</v>
      </c>
      <c r="T35" s="192"/>
      <c r="U35" s="193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4"/>
      <c r="AK35" s="190"/>
      <c r="AL35" s="190"/>
      <c r="AM35" s="195"/>
      <c r="AN35" s="190"/>
      <c r="AO35" s="191"/>
      <c r="AP35" s="191"/>
      <c r="AQ35" s="191"/>
      <c r="AR35" s="191"/>
      <c r="AS35" s="191"/>
      <c r="AT35" s="191"/>
      <c r="AU35" s="191"/>
      <c r="AV35" s="191"/>
      <c r="AW35" s="194"/>
      <c r="AX35" s="193"/>
    </row>
    <row r="36" spans="1:50" s="187" customFormat="1" ht="12.75" customHeight="1">
      <c r="A36" s="196"/>
      <c r="B36" s="191" t="s">
        <v>979</v>
      </c>
      <c r="C36" s="190"/>
      <c r="D36" s="190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0"/>
      <c r="R36" s="206"/>
      <c r="S36" s="192"/>
      <c r="T36" s="192"/>
      <c r="U36" s="193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4"/>
      <c r="AK36" s="190"/>
      <c r="AL36" s="190"/>
      <c r="AM36" s="195"/>
      <c r="AN36" s="190"/>
      <c r="AO36" s="191"/>
      <c r="AP36" s="191"/>
      <c r="AQ36" s="191"/>
      <c r="AR36" s="191"/>
      <c r="AS36" s="191"/>
      <c r="AT36" s="191"/>
      <c r="AU36" s="191"/>
      <c r="AV36" s="191"/>
      <c r="AW36" s="194"/>
      <c r="AX36" s="193"/>
    </row>
    <row r="37" spans="1:50" s="187" customFormat="1" ht="12.75" customHeight="1">
      <c r="A37" s="196"/>
      <c r="B37" s="204" t="s">
        <v>1026</v>
      </c>
      <c r="C37" s="190"/>
      <c r="D37" s="190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0"/>
      <c r="R37" s="206"/>
      <c r="S37" s="192"/>
      <c r="T37" s="192"/>
      <c r="U37" s="193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4"/>
      <c r="AK37" s="190"/>
      <c r="AL37" s="190"/>
      <c r="AM37" s="195"/>
      <c r="AN37" s="190"/>
      <c r="AO37" s="191"/>
      <c r="AP37" s="191"/>
      <c r="AQ37" s="191"/>
      <c r="AR37" s="191"/>
      <c r="AS37" s="191"/>
      <c r="AT37" s="191"/>
      <c r="AU37" s="191"/>
      <c r="AV37" s="191"/>
      <c r="AW37" s="194"/>
      <c r="AX37" s="193"/>
    </row>
    <row r="38" spans="1:50" s="187" customFormat="1" ht="12.75" customHeight="1">
      <c r="A38" s="196"/>
      <c r="B38" s="191" t="s">
        <v>1027</v>
      </c>
      <c r="C38" s="190" t="s">
        <v>970</v>
      </c>
      <c r="D38" s="24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0" t="s">
        <v>987</v>
      </c>
      <c r="R38" s="192">
        <f t="shared" ref="R38:R43" si="2">S38</f>
        <v>1150000</v>
      </c>
      <c r="S38" s="192">
        <f>1182000-32000</f>
        <v>1150000</v>
      </c>
      <c r="T38" s="192"/>
      <c r="U38" s="193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4"/>
      <c r="AK38" s="190"/>
      <c r="AL38" s="190"/>
      <c r="AM38" s="195"/>
      <c r="AN38" s="190"/>
      <c r="AO38" s="191"/>
      <c r="AP38" s="191"/>
      <c r="AQ38" s="191"/>
      <c r="AR38" s="191"/>
      <c r="AS38" s="191"/>
      <c r="AT38" s="191"/>
      <c r="AU38" s="191"/>
      <c r="AV38" s="191"/>
      <c r="AW38" s="194"/>
      <c r="AX38" s="193"/>
    </row>
    <row r="39" spans="1:50" s="248" customFormat="1" ht="12.75" customHeight="1">
      <c r="A39" s="188"/>
      <c r="B39" s="242" t="s">
        <v>1028</v>
      </c>
      <c r="C39" s="241" t="s">
        <v>970</v>
      </c>
      <c r="D39" s="241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1" t="s">
        <v>987</v>
      </c>
      <c r="R39" s="243">
        <f t="shared" si="2"/>
        <v>32000</v>
      </c>
      <c r="S39" s="244">
        <v>32000</v>
      </c>
      <c r="T39" s="244"/>
      <c r="U39" s="245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6"/>
      <c r="AK39" s="241"/>
      <c r="AL39" s="241"/>
      <c r="AM39" s="247"/>
      <c r="AN39" s="241"/>
      <c r="AO39" s="242"/>
      <c r="AP39" s="242"/>
      <c r="AQ39" s="242"/>
      <c r="AR39" s="242"/>
      <c r="AS39" s="242"/>
      <c r="AT39" s="242"/>
      <c r="AU39" s="242"/>
      <c r="AV39" s="242"/>
      <c r="AW39" s="246"/>
      <c r="AX39" s="245"/>
    </row>
    <row r="40" spans="1:50" s="187" customFormat="1" ht="12.75" customHeight="1">
      <c r="A40" s="196"/>
      <c r="B40" s="191" t="s">
        <v>1030</v>
      </c>
      <c r="C40" s="190" t="s">
        <v>970</v>
      </c>
      <c r="D40" s="190" t="s">
        <v>1006</v>
      </c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190" t="s">
        <v>987</v>
      </c>
      <c r="R40" s="192">
        <f t="shared" si="2"/>
        <v>84000</v>
      </c>
      <c r="S40" s="192">
        <v>84000</v>
      </c>
      <c r="T40" s="192"/>
      <c r="U40" s="202"/>
      <c r="V40" s="190"/>
      <c r="W40" s="190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195"/>
      <c r="AK40" s="190"/>
      <c r="AL40" s="190"/>
      <c r="AM40" s="195"/>
      <c r="AN40" s="201"/>
      <c r="AO40" s="201"/>
      <c r="AP40" s="201"/>
      <c r="AQ40" s="201"/>
      <c r="AR40" s="201"/>
      <c r="AS40" s="201"/>
      <c r="AT40" s="201"/>
      <c r="AU40" s="201"/>
      <c r="AV40" s="201"/>
      <c r="AW40" s="203"/>
      <c r="AX40" s="193"/>
    </row>
    <row r="41" spans="1:50" s="187" customFormat="1" ht="12.75" customHeight="1">
      <c r="A41" s="196"/>
      <c r="B41" s="242" t="s">
        <v>1029</v>
      </c>
      <c r="C41" s="241" t="s">
        <v>1034</v>
      </c>
      <c r="D41" s="241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1" t="s">
        <v>987</v>
      </c>
      <c r="R41" s="244">
        <f t="shared" si="2"/>
        <v>100426.24000000001</v>
      </c>
      <c r="S41" s="244">
        <v>100426.24000000001</v>
      </c>
      <c r="T41" s="192"/>
      <c r="U41" s="193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4"/>
      <c r="AK41" s="190"/>
      <c r="AL41" s="190"/>
      <c r="AM41" s="195"/>
      <c r="AN41" s="190"/>
      <c r="AO41" s="191"/>
      <c r="AP41" s="191"/>
      <c r="AQ41" s="191"/>
      <c r="AR41" s="191"/>
      <c r="AS41" s="191"/>
      <c r="AT41" s="191"/>
      <c r="AU41" s="191"/>
      <c r="AV41" s="191"/>
      <c r="AW41" s="194"/>
      <c r="AX41" s="193"/>
    </row>
    <row r="42" spans="1:50" s="187" customFormat="1" ht="12.75" customHeight="1">
      <c r="A42" s="196"/>
      <c r="B42" s="191" t="s">
        <v>1031</v>
      </c>
      <c r="C42" s="190" t="s">
        <v>970</v>
      </c>
      <c r="D42" s="190" t="s">
        <v>1006</v>
      </c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0" t="s">
        <v>987</v>
      </c>
      <c r="R42" s="206">
        <f t="shared" si="2"/>
        <v>110000</v>
      </c>
      <c r="S42" s="192">
        <v>110000</v>
      </c>
      <c r="T42" s="192"/>
      <c r="U42" s="193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4"/>
      <c r="AK42" s="190"/>
      <c r="AL42" s="190"/>
      <c r="AM42" s="195"/>
      <c r="AN42" s="190"/>
      <c r="AO42" s="191"/>
      <c r="AP42" s="191"/>
      <c r="AQ42" s="191"/>
      <c r="AR42" s="191"/>
      <c r="AS42" s="191"/>
      <c r="AT42" s="191"/>
      <c r="AU42" s="191"/>
      <c r="AV42" s="191"/>
      <c r="AW42" s="194"/>
      <c r="AX42" s="193"/>
    </row>
    <row r="43" spans="1:50" s="187" customFormat="1" ht="12.75" customHeight="1">
      <c r="A43" s="196"/>
      <c r="B43" s="191" t="s">
        <v>1032</v>
      </c>
      <c r="C43" s="190" t="s">
        <v>970</v>
      </c>
      <c r="D43" s="190" t="s">
        <v>1006</v>
      </c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0" t="s">
        <v>987</v>
      </c>
      <c r="R43" s="206">
        <f t="shared" si="2"/>
        <v>130000</v>
      </c>
      <c r="S43" s="192">
        <v>130000</v>
      </c>
      <c r="T43" s="192"/>
      <c r="U43" s="193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4"/>
      <c r="AK43" s="190"/>
      <c r="AL43" s="190"/>
      <c r="AM43" s="195"/>
      <c r="AN43" s="190"/>
      <c r="AO43" s="191"/>
      <c r="AP43" s="191"/>
      <c r="AQ43" s="191"/>
      <c r="AR43" s="191"/>
      <c r="AS43" s="191"/>
      <c r="AT43" s="191"/>
      <c r="AU43" s="191"/>
      <c r="AV43" s="191"/>
      <c r="AW43" s="194"/>
      <c r="AX43" s="193"/>
    </row>
    <row r="44" spans="1:50" s="187" customFormat="1" ht="12.75" customHeight="1">
      <c r="A44" s="196"/>
      <c r="B44" s="191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206"/>
      <c r="S44" s="192"/>
      <c r="T44" s="192"/>
      <c r="U44" s="193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4"/>
      <c r="AK44" s="190"/>
      <c r="AL44" s="190"/>
      <c r="AM44" s="195"/>
      <c r="AN44" s="190"/>
      <c r="AO44" s="191"/>
      <c r="AP44" s="191"/>
      <c r="AQ44" s="191"/>
      <c r="AR44" s="191"/>
      <c r="AS44" s="191"/>
      <c r="AT44" s="191"/>
      <c r="AU44" s="191"/>
      <c r="AV44" s="191"/>
      <c r="AW44" s="194"/>
      <c r="AX44" s="193"/>
    </row>
    <row r="45" spans="1:50" s="187" customFormat="1" ht="12.75" customHeight="1">
      <c r="A45" s="188" t="s">
        <v>988</v>
      </c>
      <c r="B45" s="189" t="s">
        <v>1005</v>
      </c>
      <c r="C45" s="190"/>
      <c r="D45" s="190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0"/>
      <c r="R45" s="206"/>
      <c r="S45" s="192"/>
      <c r="T45" s="192"/>
      <c r="U45" s="193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4"/>
      <c r="AK45" s="190"/>
      <c r="AL45" s="190"/>
      <c r="AM45" s="195"/>
      <c r="AN45" s="190"/>
      <c r="AO45" s="191"/>
      <c r="AP45" s="191"/>
      <c r="AQ45" s="191"/>
      <c r="AR45" s="191"/>
      <c r="AS45" s="191"/>
      <c r="AT45" s="191"/>
      <c r="AU45" s="191"/>
      <c r="AV45" s="191"/>
      <c r="AW45" s="194"/>
      <c r="AX45" s="193"/>
    </row>
    <row r="46" spans="1:50" s="187" customFormat="1" ht="12.75" customHeight="1">
      <c r="A46" s="196"/>
      <c r="B46" s="191" t="s">
        <v>1009</v>
      </c>
      <c r="C46" s="190" t="s">
        <v>969</v>
      </c>
      <c r="D46" s="190" t="s">
        <v>1006</v>
      </c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0" t="s">
        <v>987</v>
      </c>
      <c r="R46" s="206">
        <f>T46</f>
        <v>240000</v>
      </c>
      <c r="S46" s="192"/>
      <c r="T46" s="192">
        <v>240000</v>
      </c>
      <c r="U46" s="193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4"/>
      <c r="AK46" s="190"/>
      <c r="AL46" s="190"/>
      <c r="AM46" s="195"/>
      <c r="AN46" s="190"/>
      <c r="AO46" s="191"/>
      <c r="AP46" s="191"/>
      <c r="AQ46" s="191"/>
      <c r="AR46" s="191"/>
      <c r="AS46" s="191"/>
      <c r="AT46" s="191"/>
      <c r="AU46" s="191"/>
      <c r="AV46" s="191"/>
      <c r="AW46" s="194"/>
      <c r="AX46" s="193"/>
    </row>
    <row r="47" spans="1:50" s="187" customFormat="1" ht="12.75" customHeight="1">
      <c r="A47" s="196"/>
      <c r="B47" s="191" t="s">
        <v>1010</v>
      </c>
      <c r="C47" s="190" t="s">
        <v>970</v>
      </c>
      <c r="D47" s="190" t="s">
        <v>1006</v>
      </c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0" t="s">
        <v>1019</v>
      </c>
      <c r="R47" s="206">
        <f t="shared" ref="R47:R50" si="3">T47</f>
        <v>1561800</v>
      </c>
      <c r="S47" s="192"/>
      <c r="T47" s="192">
        <v>1561800</v>
      </c>
      <c r="U47" s="193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4"/>
      <c r="AK47" s="190"/>
      <c r="AL47" s="190"/>
      <c r="AM47" s="195"/>
      <c r="AN47" s="190"/>
      <c r="AO47" s="191"/>
      <c r="AP47" s="191"/>
      <c r="AQ47" s="191"/>
      <c r="AR47" s="191"/>
      <c r="AS47" s="191"/>
      <c r="AT47" s="191"/>
      <c r="AU47" s="191"/>
      <c r="AV47" s="191"/>
      <c r="AW47" s="194"/>
      <c r="AX47" s="193"/>
    </row>
    <row r="48" spans="1:50" s="187" customFormat="1" ht="12.75" customHeight="1">
      <c r="A48" s="196"/>
      <c r="B48" s="191" t="s">
        <v>1011</v>
      </c>
      <c r="C48" s="190"/>
      <c r="D48" s="190" t="s">
        <v>1006</v>
      </c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0" t="s">
        <v>987</v>
      </c>
      <c r="R48" s="206">
        <f t="shared" si="3"/>
        <v>186000</v>
      </c>
      <c r="S48" s="192"/>
      <c r="T48" s="192">
        <v>186000</v>
      </c>
      <c r="U48" s="193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4"/>
      <c r="AK48" s="190"/>
      <c r="AL48" s="190"/>
      <c r="AM48" s="195"/>
      <c r="AN48" s="190"/>
      <c r="AO48" s="191"/>
      <c r="AP48" s="191"/>
      <c r="AQ48" s="191"/>
      <c r="AR48" s="191"/>
      <c r="AS48" s="191"/>
      <c r="AT48" s="191"/>
      <c r="AU48" s="191"/>
      <c r="AV48" s="191"/>
      <c r="AW48" s="194"/>
      <c r="AX48" s="193"/>
    </row>
    <row r="49" spans="1:50" s="187" customFormat="1" ht="12.75" customHeight="1">
      <c r="A49" s="196"/>
      <c r="B49" s="191" t="s">
        <v>1012</v>
      </c>
      <c r="C49" s="190"/>
      <c r="D49" s="190" t="s">
        <v>1006</v>
      </c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0" t="s">
        <v>987</v>
      </c>
      <c r="R49" s="206">
        <f t="shared" si="3"/>
        <v>20000</v>
      </c>
      <c r="S49" s="192"/>
      <c r="T49" s="192">
        <v>20000</v>
      </c>
      <c r="U49" s="193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4"/>
      <c r="AK49" s="190"/>
      <c r="AL49" s="190"/>
      <c r="AM49" s="195"/>
      <c r="AN49" s="190"/>
      <c r="AO49" s="191"/>
      <c r="AP49" s="191"/>
      <c r="AQ49" s="191"/>
      <c r="AR49" s="191"/>
      <c r="AS49" s="191"/>
      <c r="AT49" s="191"/>
      <c r="AU49" s="191"/>
      <c r="AV49" s="191"/>
      <c r="AW49" s="194"/>
      <c r="AX49" s="193"/>
    </row>
    <row r="50" spans="1:50" s="187" customFormat="1" ht="12.75" customHeight="1">
      <c r="A50" s="196"/>
      <c r="B50" s="191" t="s">
        <v>1013</v>
      </c>
      <c r="C50" s="190"/>
      <c r="D50" s="190" t="s">
        <v>1006</v>
      </c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0" t="s">
        <v>987</v>
      </c>
      <c r="R50" s="206">
        <f t="shared" si="3"/>
        <v>40000</v>
      </c>
      <c r="S50" s="192"/>
      <c r="T50" s="192">
        <v>40000</v>
      </c>
      <c r="U50" s="193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4"/>
      <c r="AK50" s="190"/>
      <c r="AL50" s="190"/>
      <c r="AM50" s="195"/>
      <c r="AN50" s="190"/>
      <c r="AO50" s="191"/>
      <c r="AP50" s="191"/>
      <c r="AQ50" s="191"/>
      <c r="AR50" s="191"/>
      <c r="AS50" s="191"/>
      <c r="AT50" s="191"/>
      <c r="AU50" s="191"/>
      <c r="AV50" s="191"/>
      <c r="AW50" s="194"/>
      <c r="AX50" s="193"/>
    </row>
    <row r="51" spans="1:50" s="187" customFormat="1" ht="12.75" customHeight="1">
      <c r="A51" s="196"/>
      <c r="B51" s="191" t="s">
        <v>1014</v>
      </c>
      <c r="C51" s="190"/>
      <c r="D51" s="190" t="s">
        <v>1033</v>
      </c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0"/>
      <c r="R51" s="206"/>
      <c r="S51" s="192"/>
      <c r="T51" s="192"/>
      <c r="U51" s="193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4"/>
      <c r="AK51" s="190"/>
      <c r="AL51" s="190"/>
      <c r="AM51" s="195"/>
      <c r="AN51" s="190"/>
      <c r="AO51" s="191"/>
      <c r="AP51" s="191"/>
      <c r="AQ51" s="191"/>
      <c r="AR51" s="191"/>
      <c r="AS51" s="191"/>
      <c r="AT51" s="191"/>
      <c r="AU51" s="191"/>
      <c r="AV51" s="191"/>
      <c r="AW51" s="194"/>
      <c r="AX51" s="193"/>
    </row>
    <row r="52" spans="1:50" s="187" customFormat="1" ht="12.75" customHeight="1">
      <c r="A52" s="196"/>
      <c r="B52" s="191" t="s">
        <v>1015</v>
      </c>
      <c r="C52" s="190"/>
      <c r="D52" s="190" t="s">
        <v>1007</v>
      </c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0" t="s">
        <v>987</v>
      </c>
      <c r="R52" s="206">
        <f t="shared" ref="R52:R55" si="4">T52</f>
        <v>881265</v>
      </c>
      <c r="S52" s="192"/>
      <c r="T52" s="192">
        <v>881265</v>
      </c>
      <c r="U52" s="193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4"/>
      <c r="AK52" s="190"/>
      <c r="AL52" s="190"/>
      <c r="AM52" s="195"/>
      <c r="AN52" s="190"/>
      <c r="AO52" s="191"/>
      <c r="AP52" s="191"/>
      <c r="AQ52" s="191"/>
      <c r="AR52" s="191"/>
      <c r="AS52" s="191"/>
      <c r="AT52" s="191"/>
      <c r="AU52" s="191"/>
      <c r="AV52" s="191"/>
      <c r="AW52" s="194"/>
      <c r="AX52" s="193"/>
    </row>
    <row r="53" spans="1:50" s="187" customFormat="1" ht="12.75" customHeight="1">
      <c r="A53" s="196"/>
      <c r="B53" s="191" t="s">
        <v>1016</v>
      </c>
      <c r="C53" s="190"/>
      <c r="D53" s="190" t="s">
        <v>1006</v>
      </c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0" t="s">
        <v>987</v>
      </c>
      <c r="R53" s="206">
        <f t="shared" si="4"/>
        <v>50000</v>
      </c>
      <c r="S53" s="192"/>
      <c r="T53" s="192">
        <v>50000</v>
      </c>
      <c r="U53" s="193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4"/>
      <c r="AK53" s="190"/>
      <c r="AL53" s="190"/>
      <c r="AM53" s="195"/>
      <c r="AN53" s="190"/>
      <c r="AO53" s="191"/>
      <c r="AP53" s="191"/>
      <c r="AQ53" s="191"/>
      <c r="AR53" s="191"/>
      <c r="AS53" s="191"/>
      <c r="AT53" s="191"/>
      <c r="AU53" s="191"/>
      <c r="AV53" s="191"/>
      <c r="AW53" s="194"/>
      <c r="AX53" s="193"/>
    </row>
    <row r="54" spans="1:50" s="187" customFormat="1" ht="12.75" customHeight="1">
      <c r="A54" s="196"/>
      <c r="B54" s="191" t="s">
        <v>1017</v>
      </c>
      <c r="C54" s="190"/>
      <c r="D54" s="190" t="s">
        <v>1006</v>
      </c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0"/>
      <c r="R54" s="206"/>
      <c r="S54" s="192"/>
      <c r="T54" s="192"/>
      <c r="U54" s="193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4"/>
      <c r="AK54" s="190"/>
      <c r="AL54" s="190"/>
      <c r="AM54" s="195"/>
      <c r="AN54" s="190"/>
      <c r="AO54" s="191"/>
      <c r="AP54" s="191"/>
      <c r="AQ54" s="191"/>
      <c r="AR54" s="191"/>
      <c r="AS54" s="191"/>
      <c r="AT54" s="191"/>
      <c r="AU54" s="191"/>
      <c r="AV54" s="191"/>
      <c r="AW54" s="194"/>
      <c r="AX54" s="193"/>
    </row>
    <row r="55" spans="1:50" s="187" customFormat="1" ht="12.75" customHeight="1">
      <c r="A55" s="196"/>
      <c r="B55" s="191" t="s">
        <v>1018</v>
      </c>
      <c r="C55" s="190"/>
      <c r="D55" s="190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0" t="s">
        <v>987</v>
      </c>
      <c r="R55" s="206">
        <f t="shared" si="4"/>
        <v>124935</v>
      </c>
      <c r="S55" s="192"/>
      <c r="T55" s="192">
        <v>124935</v>
      </c>
      <c r="U55" s="193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4"/>
      <c r="AK55" s="190"/>
      <c r="AL55" s="190"/>
      <c r="AM55" s="195"/>
      <c r="AN55" s="190"/>
      <c r="AO55" s="191"/>
      <c r="AP55" s="191"/>
      <c r="AQ55" s="191"/>
      <c r="AR55" s="191"/>
      <c r="AS55" s="191"/>
      <c r="AT55" s="191"/>
      <c r="AU55" s="191"/>
      <c r="AV55" s="191"/>
      <c r="AW55" s="194"/>
      <c r="AX55" s="193"/>
    </row>
    <row r="56" spans="1:50" s="187" customFormat="1" ht="12.75" customHeight="1">
      <c r="A56" s="436"/>
      <c r="B56" s="437"/>
      <c r="C56" s="438"/>
      <c r="D56" s="438"/>
      <c r="E56" s="437"/>
      <c r="F56" s="437"/>
      <c r="G56" s="437"/>
      <c r="H56" s="437"/>
      <c r="I56" s="437"/>
      <c r="J56" s="437"/>
      <c r="K56" s="437"/>
      <c r="L56" s="437"/>
      <c r="M56" s="437"/>
      <c r="N56" s="437"/>
      <c r="O56" s="437"/>
      <c r="P56" s="437"/>
      <c r="Q56" s="438"/>
      <c r="R56" s="439"/>
      <c r="S56" s="440"/>
      <c r="T56" s="440"/>
      <c r="U56" s="44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4"/>
      <c r="AK56" s="190"/>
      <c r="AL56" s="190"/>
      <c r="AM56" s="195"/>
      <c r="AN56" s="190"/>
      <c r="AO56" s="191"/>
      <c r="AP56" s="191"/>
      <c r="AQ56" s="191"/>
      <c r="AR56" s="191"/>
      <c r="AS56" s="191"/>
      <c r="AT56" s="191"/>
      <c r="AU56" s="191"/>
      <c r="AV56" s="191"/>
      <c r="AW56" s="194"/>
      <c r="AX56" s="193"/>
    </row>
    <row r="57" spans="1:50" s="187" customFormat="1" ht="12.75" customHeight="1">
      <c r="A57" s="196"/>
      <c r="B57" s="191"/>
      <c r="C57" s="190"/>
      <c r="D57" s="190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0"/>
      <c r="R57" s="206"/>
      <c r="S57" s="192"/>
      <c r="T57" s="192"/>
      <c r="U57" s="193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4"/>
      <c r="AK57" s="190"/>
      <c r="AL57" s="190"/>
      <c r="AM57" s="195"/>
      <c r="AN57" s="190"/>
      <c r="AO57" s="191"/>
      <c r="AP57" s="191"/>
      <c r="AQ57" s="191"/>
      <c r="AR57" s="191"/>
      <c r="AS57" s="191"/>
      <c r="AT57" s="191"/>
      <c r="AU57" s="191"/>
      <c r="AV57" s="191"/>
      <c r="AW57" s="194"/>
      <c r="AX57" s="193"/>
    </row>
    <row r="58" spans="1:50" s="187" customFormat="1" ht="12.75" customHeight="1">
      <c r="A58" s="196" t="s">
        <v>989</v>
      </c>
      <c r="B58" s="189" t="s">
        <v>1057</v>
      </c>
      <c r="C58" s="190"/>
      <c r="D58" s="190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0"/>
      <c r="R58" s="206"/>
      <c r="S58" s="192"/>
      <c r="T58" s="192"/>
      <c r="U58" s="193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4"/>
      <c r="AK58" s="190"/>
      <c r="AL58" s="190"/>
      <c r="AM58" s="195"/>
      <c r="AN58" s="190"/>
      <c r="AO58" s="191"/>
      <c r="AP58" s="191"/>
      <c r="AQ58" s="191"/>
      <c r="AR58" s="191"/>
      <c r="AS58" s="191"/>
      <c r="AT58" s="191"/>
      <c r="AU58" s="191"/>
      <c r="AV58" s="191"/>
      <c r="AW58" s="194"/>
      <c r="AX58" s="193"/>
    </row>
    <row r="59" spans="1:50" s="187" customFormat="1" ht="12.75" customHeight="1">
      <c r="A59" s="196"/>
      <c r="B59" s="191" t="s">
        <v>990</v>
      </c>
      <c r="C59" s="190" t="s">
        <v>1035</v>
      </c>
      <c r="D59" s="190" t="s">
        <v>1008</v>
      </c>
      <c r="E59" s="241" t="s">
        <v>1087</v>
      </c>
      <c r="F59" s="241" t="s">
        <v>1088</v>
      </c>
      <c r="G59" s="241" t="s">
        <v>1089</v>
      </c>
      <c r="H59" s="241" t="s">
        <v>1089</v>
      </c>
      <c r="I59" s="241" t="s">
        <v>1089</v>
      </c>
      <c r="J59" s="241" t="s">
        <v>1089</v>
      </c>
      <c r="K59" s="241" t="s">
        <v>1089</v>
      </c>
      <c r="L59" s="241" t="s">
        <v>981</v>
      </c>
      <c r="M59" s="241" t="s">
        <v>981</v>
      </c>
      <c r="N59" s="241" t="s">
        <v>981</v>
      </c>
      <c r="O59" s="191"/>
      <c r="P59" s="191"/>
      <c r="Q59" s="190" t="s">
        <v>987</v>
      </c>
      <c r="R59" s="206">
        <f>T59</f>
        <v>20000000</v>
      </c>
      <c r="S59" s="192"/>
      <c r="T59" s="207">
        <v>20000000</v>
      </c>
      <c r="U59" s="193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4"/>
      <c r="AK59" s="190"/>
      <c r="AL59" s="190"/>
      <c r="AM59" s="195"/>
      <c r="AN59" s="190"/>
      <c r="AO59" s="191"/>
      <c r="AP59" s="191"/>
      <c r="AQ59" s="191"/>
      <c r="AR59" s="191"/>
      <c r="AS59" s="191"/>
      <c r="AT59" s="191"/>
      <c r="AU59" s="191"/>
      <c r="AV59" s="191"/>
      <c r="AW59" s="194"/>
      <c r="AX59" s="193"/>
    </row>
    <row r="60" spans="1:50" s="187" customFormat="1" ht="12.75" customHeight="1">
      <c r="A60" s="196"/>
      <c r="B60" s="191" t="s">
        <v>991</v>
      </c>
      <c r="C60" s="190"/>
      <c r="D60" s="190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191"/>
      <c r="P60" s="191"/>
      <c r="Q60" s="190"/>
      <c r="R60" s="206"/>
      <c r="S60" s="192"/>
      <c r="T60" s="192"/>
      <c r="U60" s="193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4"/>
      <c r="AK60" s="190"/>
      <c r="AL60" s="190"/>
      <c r="AM60" s="195"/>
      <c r="AN60" s="190"/>
      <c r="AO60" s="191"/>
      <c r="AP60" s="191"/>
      <c r="AQ60" s="191"/>
      <c r="AR60" s="191"/>
      <c r="AS60" s="191"/>
      <c r="AT60" s="191"/>
      <c r="AU60" s="191"/>
      <c r="AV60" s="191"/>
      <c r="AW60" s="194"/>
      <c r="AX60" s="193"/>
    </row>
    <row r="61" spans="1:50" s="187" customFormat="1" ht="12.75" customHeight="1">
      <c r="A61" s="196"/>
      <c r="B61" s="191"/>
      <c r="C61" s="190"/>
      <c r="D61" s="190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191"/>
      <c r="P61" s="191"/>
      <c r="Q61" s="190"/>
      <c r="R61" s="206"/>
      <c r="S61" s="192"/>
      <c r="T61" s="192"/>
      <c r="U61" s="193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4"/>
      <c r="AK61" s="190"/>
      <c r="AL61" s="190"/>
      <c r="AM61" s="195"/>
      <c r="AN61" s="190"/>
      <c r="AO61" s="191"/>
      <c r="AP61" s="191"/>
      <c r="AQ61" s="191"/>
      <c r="AR61" s="191"/>
      <c r="AS61" s="191"/>
      <c r="AT61" s="191"/>
      <c r="AU61" s="191"/>
      <c r="AV61" s="191"/>
      <c r="AW61" s="194"/>
      <c r="AX61" s="193"/>
    </row>
    <row r="62" spans="1:50" s="187" customFormat="1" ht="12.75" customHeight="1">
      <c r="A62" s="196"/>
      <c r="B62" s="191" t="s">
        <v>992</v>
      </c>
      <c r="C62" s="190" t="s">
        <v>1035</v>
      </c>
      <c r="D62" s="190" t="s">
        <v>1008</v>
      </c>
      <c r="E62" s="241" t="s">
        <v>1087</v>
      </c>
      <c r="F62" s="241" t="s">
        <v>1088</v>
      </c>
      <c r="G62" s="241" t="s">
        <v>1089</v>
      </c>
      <c r="H62" s="241" t="s">
        <v>1089</v>
      </c>
      <c r="I62" s="241" t="s">
        <v>1089</v>
      </c>
      <c r="J62" s="241" t="s">
        <v>1089</v>
      </c>
      <c r="K62" s="241" t="s">
        <v>1089</v>
      </c>
      <c r="L62" s="241" t="s">
        <v>981</v>
      </c>
      <c r="M62" s="241" t="s">
        <v>981</v>
      </c>
      <c r="N62" s="241" t="s">
        <v>981</v>
      </c>
      <c r="O62" s="191"/>
      <c r="P62" s="191"/>
      <c r="Q62" s="190" t="s">
        <v>987</v>
      </c>
      <c r="R62" s="206">
        <f>T62</f>
        <v>45000000</v>
      </c>
      <c r="S62" s="192"/>
      <c r="T62" s="192">
        <v>45000000</v>
      </c>
      <c r="U62" s="193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4"/>
      <c r="AK62" s="190"/>
      <c r="AL62" s="190"/>
      <c r="AM62" s="195"/>
      <c r="AN62" s="190"/>
      <c r="AO62" s="191"/>
      <c r="AP62" s="191"/>
      <c r="AQ62" s="191"/>
      <c r="AR62" s="191"/>
      <c r="AS62" s="191"/>
      <c r="AT62" s="191"/>
      <c r="AU62" s="191"/>
      <c r="AV62" s="191"/>
      <c r="AW62" s="194"/>
      <c r="AX62" s="193"/>
    </row>
    <row r="63" spans="1:50" s="187" customFormat="1" ht="12.75" customHeight="1">
      <c r="A63" s="196"/>
      <c r="B63" s="191" t="s">
        <v>993</v>
      </c>
      <c r="C63" s="190"/>
      <c r="D63" s="190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0"/>
      <c r="R63" s="206"/>
      <c r="S63" s="192"/>
      <c r="T63" s="192"/>
      <c r="U63" s="193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4"/>
      <c r="AK63" s="190"/>
      <c r="AL63" s="190"/>
      <c r="AM63" s="195"/>
      <c r="AN63" s="190"/>
      <c r="AO63" s="191"/>
      <c r="AP63" s="191"/>
      <c r="AQ63" s="191"/>
      <c r="AR63" s="191"/>
      <c r="AS63" s="191"/>
      <c r="AT63" s="191"/>
      <c r="AU63" s="191"/>
      <c r="AV63" s="191"/>
      <c r="AW63" s="194"/>
      <c r="AX63" s="193"/>
    </row>
    <row r="64" spans="1:50" s="187" customFormat="1" ht="12.75" customHeight="1">
      <c r="A64" s="196"/>
      <c r="B64" s="191" t="s">
        <v>994</v>
      </c>
      <c r="C64" s="190"/>
      <c r="D64" s="190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0"/>
      <c r="R64" s="432"/>
      <c r="S64" s="433"/>
      <c r="T64" s="208"/>
      <c r="U64" s="193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4"/>
      <c r="AK64" s="190"/>
      <c r="AL64" s="190"/>
      <c r="AM64" s="195"/>
      <c r="AN64" s="190"/>
      <c r="AO64" s="191"/>
      <c r="AP64" s="191"/>
      <c r="AQ64" s="191"/>
      <c r="AR64" s="191"/>
      <c r="AS64" s="191"/>
      <c r="AT64" s="191"/>
      <c r="AU64" s="191"/>
      <c r="AV64" s="191"/>
      <c r="AW64" s="194"/>
      <c r="AX64" s="193"/>
    </row>
    <row r="65" spans="1:50" s="187" customFormat="1" ht="12.75" customHeight="1" thickBot="1">
      <c r="A65" s="209"/>
      <c r="B65" s="210"/>
      <c r="C65" s="211"/>
      <c r="D65" s="211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1"/>
      <c r="R65" s="434">
        <f>SUM(R9:R64)</f>
        <v>80412000</v>
      </c>
      <c r="S65" s="434">
        <f>SUM(S9:S64)</f>
        <v>12308000</v>
      </c>
      <c r="T65" s="434">
        <f>SUM(T9:T64)</f>
        <v>68104000</v>
      </c>
      <c r="U65" s="212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3"/>
      <c r="AK65" s="211"/>
      <c r="AL65" s="211"/>
      <c r="AM65" s="214"/>
      <c r="AN65" s="211"/>
      <c r="AO65" s="210"/>
      <c r="AP65" s="210"/>
      <c r="AQ65" s="210"/>
      <c r="AR65" s="210"/>
      <c r="AS65" s="210"/>
      <c r="AT65" s="210"/>
      <c r="AU65" s="210"/>
      <c r="AV65" s="210"/>
      <c r="AW65" s="213"/>
      <c r="AX65" s="212"/>
    </row>
    <row r="66" spans="1:50" s="187" customFormat="1" ht="12.75" customHeight="1"/>
    <row r="67" spans="1:50" s="187" customFormat="1" ht="12.75" customHeight="1"/>
    <row r="68" spans="1:50" s="187" customFormat="1" ht="12.75" customHeight="1"/>
    <row r="69" spans="1:50" s="240" customFormat="1" ht="12.75" customHeight="1">
      <c r="A69" s="240" t="s">
        <v>68</v>
      </c>
      <c r="E69" s="240" t="s">
        <v>1046</v>
      </c>
      <c r="L69" s="240" t="s">
        <v>103</v>
      </c>
      <c r="R69" s="240" t="s">
        <v>70</v>
      </c>
    </row>
    <row r="70" spans="1:50" s="240" customFormat="1" ht="12.75" customHeight="1"/>
    <row r="71" spans="1:50" s="240" customFormat="1" ht="12.75" customHeight="1"/>
    <row r="72" spans="1:50" s="240" customFormat="1" ht="12.75" customHeight="1"/>
    <row r="73" spans="1:50" s="435" customFormat="1" ht="12.75" customHeight="1">
      <c r="B73" s="435" t="s">
        <v>98</v>
      </c>
      <c r="E73" s="435" t="s">
        <v>982</v>
      </c>
      <c r="L73" s="435" t="s">
        <v>984</v>
      </c>
      <c r="R73" s="435" t="s">
        <v>100</v>
      </c>
    </row>
    <row r="74" spans="1:50" s="240" customFormat="1" ht="12.75" customHeight="1">
      <c r="B74" s="240" t="s">
        <v>522</v>
      </c>
      <c r="E74" s="240" t="s">
        <v>983</v>
      </c>
      <c r="L74" s="240" t="s">
        <v>985</v>
      </c>
      <c r="R74" s="240" t="s">
        <v>102</v>
      </c>
    </row>
    <row r="75" spans="1:50" ht="12.75" customHeight="1"/>
    <row r="76" spans="1:50" ht="12.75" customHeight="1"/>
    <row r="77" spans="1:50" ht="12.75" customHeight="1"/>
  </sheetData>
  <mergeCells count="16">
    <mergeCell ref="AK7:AM7"/>
    <mergeCell ref="AN7:AN8"/>
    <mergeCell ref="AO7:AW7"/>
    <mergeCell ref="AX7:AX8"/>
    <mergeCell ref="R7:T7"/>
    <mergeCell ref="U7:U8"/>
    <mergeCell ref="V7:V8"/>
    <mergeCell ref="W7:W8"/>
    <mergeCell ref="X7:AI7"/>
    <mergeCell ref="AJ7:AJ8"/>
    <mergeCell ref="Q7:Q8"/>
    <mergeCell ref="A7:A8"/>
    <mergeCell ref="B7:B8"/>
    <mergeCell ref="C7:C8"/>
    <mergeCell ref="D7:D8"/>
    <mergeCell ref="E7:P7"/>
  </mergeCells>
  <pageMargins left="0.12" right="0.12" top="1" bottom="0.62" header="0.5" footer="0.36"/>
  <pageSetup paperSize="9" scale="6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B960"/>
  <sheetViews>
    <sheetView workbookViewId="0">
      <pane ySplit="38" topLeftCell="A921" activePane="bottomLeft" state="frozen"/>
      <selection pane="bottomLeft" activeCell="A952" sqref="A952"/>
    </sheetView>
  </sheetViews>
  <sheetFormatPr defaultRowHeight="15.75"/>
  <cols>
    <col min="1" max="1" width="3" style="67" customWidth="1"/>
    <col min="2" max="2" width="50.5703125" style="176" customWidth="1"/>
    <col min="3" max="3" width="7.7109375" style="68" customWidth="1"/>
    <col min="4" max="6" width="6.7109375" style="68" customWidth="1"/>
    <col min="7" max="7" width="7.7109375" style="68" customWidth="1"/>
    <col min="8" max="8" width="7.7109375" style="128" hidden="1" customWidth="1"/>
    <col min="9" max="11" width="6.7109375" style="68" customWidth="1"/>
    <col min="12" max="12" width="7.7109375" style="68" customWidth="1"/>
    <col min="13" max="13" width="7.7109375" style="128" hidden="1" customWidth="1"/>
    <col min="14" max="14" width="6.7109375" style="68" customWidth="1"/>
    <col min="15" max="15" width="6.5703125" style="68" customWidth="1"/>
    <col min="16" max="16" width="6.7109375" style="68" customWidth="1"/>
    <col min="17" max="17" width="7.7109375" style="68" customWidth="1"/>
    <col min="18" max="18" width="7.7109375" style="128" hidden="1" customWidth="1"/>
    <col min="19" max="19" width="6.5703125" style="68" customWidth="1"/>
    <col min="20" max="22" width="6.7109375" style="68" customWidth="1"/>
    <col min="23" max="23" width="7.7109375" style="128" hidden="1" customWidth="1"/>
    <col min="24" max="24" width="6.7109375" style="68" customWidth="1"/>
    <col min="25" max="25" width="16.140625" style="68" hidden="1" customWidth="1"/>
    <col min="26" max="26" width="16.140625" style="69" hidden="1" customWidth="1"/>
    <col min="27" max="27" width="8.7109375" style="222" customWidth="1"/>
    <col min="28" max="28" width="12.7109375" style="68" customWidth="1"/>
    <col min="29" max="16384" width="9.140625" style="68"/>
  </cols>
  <sheetData>
    <row r="1" spans="1:28" s="128" customFormat="1">
      <c r="A1" s="288"/>
      <c r="B1" s="289"/>
      <c r="Z1" s="290"/>
      <c r="AA1" s="291"/>
    </row>
    <row r="2" spans="1:28" s="128" customFormat="1">
      <c r="A2" s="288"/>
      <c r="B2" s="292"/>
      <c r="Z2" s="290"/>
      <c r="AA2" s="291"/>
    </row>
    <row r="3" spans="1:28" s="293" customFormat="1" ht="18.75">
      <c r="A3" s="491" t="s">
        <v>101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491"/>
      <c r="W3" s="491"/>
      <c r="X3" s="491"/>
      <c r="Y3" s="491"/>
      <c r="Z3" s="491"/>
      <c r="AA3" s="491"/>
      <c r="AB3" s="491"/>
    </row>
    <row r="4" spans="1:28" s="293" customFormat="1" ht="18.75">
      <c r="A4" s="491" t="s">
        <v>0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  <c r="X4" s="491"/>
      <c r="Y4" s="491"/>
      <c r="Z4" s="491"/>
      <c r="AA4" s="491"/>
      <c r="AB4" s="491"/>
    </row>
    <row r="5" spans="1:28" s="293" customFormat="1">
      <c r="A5" s="294"/>
      <c r="B5" s="295"/>
      <c r="Z5" s="296"/>
      <c r="AA5" s="297"/>
    </row>
    <row r="6" spans="1:28" s="293" customFormat="1" hidden="1">
      <c r="A6" s="294"/>
      <c r="B6" s="298" t="s">
        <v>1</v>
      </c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300"/>
      <c r="AA6" s="301"/>
      <c r="AB6" s="302"/>
    </row>
    <row r="7" spans="1:28" s="293" customFormat="1" hidden="1">
      <c r="A7" s="294"/>
      <c r="B7" s="303" t="s">
        <v>2</v>
      </c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304"/>
      <c r="AA7" s="305"/>
      <c r="AB7" s="306"/>
    </row>
    <row r="8" spans="1:28" s="293" customFormat="1" hidden="1">
      <c r="A8" s="294"/>
      <c r="B8" s="303" t="s">
        <v>3</v>
      </c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304"/>
      <c r="AA8" s="305"/>
      <c r="AB8" s="306"/>
    </row>
    <row r="9" spans="1:28" s="293" customFormat="1" hidden="1">
      <c r="A9" s="294"/>
      <c r="B9" s="303" t="s">
        <v>4</v>
      </c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304"/>
      <c r="AA9" s="305"/>
      <c r="AB9" s="306"/>
    </row>
    <row r="10" spans="1:28" s="293" customFormat="1" hidden="1">
      <c r="A10" s="294"/>
      <c r="B10" s="303" t="s">
        <v>5</v>
      </c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304"/>
      <c r="AA10" s="305"/>
      <c r="AB10" s="306"/>
    </row>
    <row r="11" spans="1:28" s="293" customFormat="1" hidden="1">
      <c r="A11" s="294"/>
      <c r="B11" s="303" t="s">
        <v>6</v>
      </c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304"/>
      <c r="AA11" s="305"/>
      <c r="AB11" s="306"/>
    </row>
    <row r="12" spans="1:28" s="293" customFormat="1" hidden="1">
      <c r="A12" s="294"/>
      <c r="B12" s="303" t="s">
        <v>7</v>
      </c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304"/>
      <c r="AA12" s="305"/>
      <c r="AB12" s="306"/>
    </row>
    <row r="13" spans="1:28" s="293" customFormat="1" hidden="1">
      <c r="A13" s="294"/>
      <c r="B13" s="303" t="s">
        <v>8</v>
      </c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304"/>
      <c r="AA13" s="305"/>
      <c r="AB13" s="306"/>
    </row>
    <row r="14" spans="1:28" s="293" customFormat="1" hidden="1">
      <c r="A14" s="294"/>
      <c r="B14" s="303" t="s">
        <v>9</v>
      </c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304"/>
      <c r="AA14" s="305"/>
      <c r="AB14" s="306"/>
    </row>
    <row r="15" spans="1:28" s="313" customFormat="1" hidden="1">
      <c r="A15" s="307"/>
      <c r="B15" s="308" t="s">
        <v>10</v>
      </c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10"/>
      <c r="AA15" s="311"/>
      <c r="AB15" s="312"/>
    </row>
    <row r="16" spans="1:28" s="313" customFormat="1" hidden="1">
      <c r="A16" s="307"/>
      <c r="B16" s="314" t="s">
        <v>11</v>
      </c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10"/>
      <c r="AA16" s="311"/>
      <c r="AB16" s="312"/>
    </row>
    <row r="17" spans="1:28" s="293" customFormat="1" hidden="1">
      <c r="A17" s="294"/>
      <c r="B17" s="303" t="s">
        <v>12</v>
      </c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304"/>
      <c r="AA17" s="305"/>
      <c r="AB17" s="306"/>
    </row>
    <row r="18" spans="1:28" s="293" customFormat="1" hidden="1">
      <c r="A18" s="294"/>
      <c r="B18" s="303" t="s">
        <v>13</v>
      </c>
      <c r="C18" s="299"/>
      <c r="D18" s="299"/>
      <c r="E18" s="299"/>
      <c r="F18" s="299"/>
      <c r="G18" s="299"/>
      <c r="H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304"/>
      <c r="AA18" s="305"/>
      <c r="AB18" s="306"/>
    </row>
    <row r="19" spans="1:28" s="293" customFormat="1" hidden="1">
      <c r="A19" s="294"/>
      <c r="B19" s="303" t="s">
        <v>14</v>
      </c>
      <c r="C19" s="299"/>
      <c r="D19" s="299"/>
      <c r="E19" s="299"/>
      <c r="F19" s="299"/>
      <c r="G19" s="299"/>
      <c r="H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304"/>
      <c r="AA19" s="305"/>
      <c r="AB19" s="306"/>
    </row>
    <row r="20" spans="1:28" s="293" customFormat="1" hidden="1">
      <c r="A20" s="294"/>
      <c r="B20" s="315" t="s">
        <v>553</v>
      </c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304"/>
      <c r="AA20" s="305"/>
      <c r="AB20" s="306"/>
    </row>
    <row r="21" spans="1:28" s="293" customFormat="1" hidden="1">
      <c r="A21" s="294"/>
      <c r="B21" s="315" t="s">
        <v>554</v>
      </c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304"/>
      <c r="AA21" s="305"/>
      <c r="AB21" s="306"/>
    </row>
    <row r="22" spans="1:28" s="293" customFormat="1" hidden="1">
      <c r="A22" s="294"/>
      <c r="B22" s="315" t="s">
        <v>555</v>
      </c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304"/>
      <c r="AA22" s="305"/>
      <c r="AB22" s="306"/>
    </row>
    <row r="23" spans="1:28" s="293" customFormat="1" hidden="1">
      <c r="A23" s="294"/>
      <c r="B23" s="315" t="s">
        <v>556</v>
      </c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304"/>
      <c r="AA23" s="305"/>
      <c r="AB23" s="306"/>
    </row>
    <row r="24" spans="1:28" s="293" customFormat="1" hidden="1">
      <c r="A24" s="294"/>
      <c r="B24" s="315" t="s">
        <v>557</v>
      </c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304"/>
      <c r="AA24" s="305"/>
      <c r="AB24" s="306"/>
    </row>
    <row r="25" spans="1:28" s="293" customFormat="1" hidden="1">
      <c r="A25" s="294"/>
      <c r="B25" s="315" t="s">
        <v>558</v>
      </c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304"/>
      <c r="AA25" s="305"/>
      <c r="AB25" s="306"/>
    </row>
    <row r="26" spans="1:28" s="293" customFormat="1" hidden="1">
      <c r="A26" s="294"/>
      <c r="B26" s="315" t="s">
        <v>559</v>
      </c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304"/>
      <c r="AA26" s="305"/>
      <c r="AB26" s="306"/>
    </row>
    <row r="27" spans="1:28" s="293" customFormat="1" hidden="1">
      <c r="A27" s="294"/>
      <c r="B27" s="315" t="s">
        <v>560</v>
      </c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304"/>
      <c r="AA27" s="305"/>
      <c r="AB27" s="306"/>
    </row>
    <row r="28" spans="1:28" s="293" customFormat="1" hidden="1">
      <c r="A28" s="294"/>
      <c r="B28" s="316" t="s">
        <v>561</v>
      </c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304"/>
      <c r="AA28" s="305"/>
      <c r="AB28" s="306"/>
    </row>
    <row r="29" spans="1:28" s="293" customFormat="1" hidden="1">
      <c r="A29" s="294"/>
      <c r="B29" s="303" t="s">
        <v>562</v>
      </c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304"/>
      <c r="AA29" s="305"/>
      <c r="AB29" s="306"/>
    </row>
    <row r="30" spans="1:28" s="293" customFormat="1" ht="16.5" hidden="1" customHeight="1">
      <c r="A30" s="294"/>
      <c r="B30" s="303" t="s">
        <v>15</v>
      </c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317"/>
      <c r="AB30" s="304"/>
    </row>
    <row r="31" spans="1:28" s="293" customFormat="1">
      <c r="A31" s="294"/>
      <c r="B31" s="295"/>
      <c r="Z31" s="318"/>
      <c r="AA31" s="318"/>
      <c r="AB31" s="296"/>
    </row>
    <row r="32" spans="1:28" s="293" customFormat="1">
      <c r="A32" s="294"/>
      <c r="B32" s="319" t="s">
        <v>1085</v>
      </c>
      <c r="T32" s="215" t="s">
        <v>1036</v>
      </c>
      <c r="U32" s="215"/>
      <c r="W32" s="215"/>
      <c r="X32" s="320" t="s">
        <v>100</v>
      </c>
      <c r="Z32" s="296"/>
      <c r="AA32" s="297"/>
    </row>
    <row r="33" spans="1:28" s="293" customFormat="1">
      <c r="A33" s="294"/>
      <c r="B33" s="319" t="s">
        <v>1084</v>
      </c>
      <c r="T33" s="215" t="s">
        <v>1082</v>
      </c>
      <c r="U33" s="215"/>
      <c r="V33" s="293" t="s">
        <v>1080</v>
      </c>
      <c r="W33" s="215"/>
      <c r="X33" s="320" t="s">
        <v>1037</v>
      </c>
      <c r="Z33" s="296"/>
      <c r="AA33" s="297"/>
    </row>
    <row r="34" spans="1:28" s="293" customFormat="1">
      <c r="A34" s="294"/>
      <c r="B34" s="319" t="s">
        <v>1086</v>
      </c>
      <c r="T34" s="215" t="s">
        <v>1081</v>
      </c>
      <c r="U34" s="215"/>
      <c r="V34" s="293" t="s">
        <v>1080</v>
      </c>
      <c r="W34" s="215"/>
      <c r="X34" s="216" t="s">
        <v>1038</v>
      </c>
      <c r="Z34" s="296"/>
      <c r="AA34" s="297"/>
    </row>
    <row r="35" spans="1:28" s="293" customFormat="1">
      <c r="A35" s="294"/>
      <c r="B35" s="295"/>
      <c r="T35" s="215" t="s">
        <v>1083</v>
      </c>
      <c r="U35" s="215"/>
      <c r="W35" s="215"/>
      <c r="X35" s="320" t="s">
        <v>1039</v>
      </c>
      <c r="Z35" s="296"/>
      <c r="AA35" s="297"/>
    </row>
    <row r="36" spans="1:28" s="293" customFormat="1" ht="19.5" customHeight="1" thickBot="1">
      <c r="A36" s="294"/>
      <c r="B36" s="295"/>
      <c r="Z36" s="321"/>
      <c r="AA36" s="322"/>
    </row>
    <row r="37" spans="1:28" ht="20.100000000000001" customHeight="1" thickBot="1">
      <c r="A37" s="492" t="s">
        <v>16</v>
      </c>
      <c r="B37" s="493"/>
      <c r="C37" s="496" t="s">
        <v>17</v>
      </c>
      <c r="D37" s="473" t="s">
        <v>18</v>
      </c>
      <c r="E37" s="474"/>
      <c r="F37" s="474"/>
      <c r="G37" s="474"/>
      <c r="H37" s="474"/>
      <c r="I37" s="474"/>
      <c r="J37" s="474"/>
      <c r="K37" s="474"/>
      <c r="L37" s="474"/>
      <c r="M37" s="474"/>
      <c r="N37" s="474"/>
      <c r="O37" s="474"/>
      <c r="P37" s="474"/>
      <c r="Q37" s="474"/>
      <c r="R37" s="474"/>
      <c r="S37" s="474"/>
      <c r="T37" s="474"/>
      <c r="U37" s="474"/>
      <c r="V37" s="474"/>
      <c r="W37" s="474"/>
      <c r="X37" s="475"/>
      <c r="Y37" s="70"/>
      <c r="Z37" s="476" t="s">
        <v>563</v>
      </c>
      <c r="AA37" s="498" t="s">
        <v>564</v>
      </c>
      <c r="AB37" s="500" t="s">
        <v>19</v>
      </c>
    </row>
    <row r="38" spans="1:28" ht="44.25" customHeight="1" thickBot="1">
      <c r="A38" s="494"/>
      <c r="B38" s="495"/>
      <c r="C38" s="497"/>
      <c r="D38" s="253" t="s">
        <v>20</v>
      </c>
      <c r="E38" s="253" t="s">
        <v>21</v>
      </c>
      <c r="F38" s="253" t="s">
        <v>22</v>
      </c>
      <c r="G38" s="253" t="s">
        <v>23</v>
      </c>
      <c r="H38" s="71" t="s">
        <v>565</v>
      </c>
      <c r="I38" s="253" t="s">
        <v>24</v>
      </c>
      <c r="J38" s="253" t="s">
        <v>25</v>
      </c>
      <c r="K38" s="253" t="s">
        <v>26</v>
      </c>
      <c r="L38" s="253" t="s">
        <v>27</v>
      </c>
      <c r="M38" s="71" t="s">
        <v>566</v>
      </c>
      <c r="N38" s="253" t="s">
        <v>28</v>
      </c>
      <c r="O38" s="253" t="s">
        <v>29</v>
      </c>
      <c r="P38" s="253" t="s">
        <v>30</v>
      </c>
      <c r="Q38" s="253" t="s">
        <v>31</v>
      </c>
      <c r="R38" s="71" t="s">
        <v>567</v>
      </c>
      <c r="S38" s="253" t="s">
        <v>32</v>
      </c>
      <c r="T38" s="253" t="s">
        <v>33</v>
      </c>
      <c r="U38" s="253" t="s">
        <v>34</v>
      </c>
      <c r="V38" s="253" t="s">
        <v>35</v>
      </c>
      <c r="W38" s="71" t="s">
        <v>568</v>
      </c>
      <c r="X38" s="253" t="s">
        <v>1043</v>
      </c>
      <c r="Y38" s="253"/>
      <c r="Z38" s="477"/>
      <c r="AA38" s="499"/>
      <c r="AB38" s="501"/>
    </row>
    <row r="39" spans="1:28" ht="19.5" customHeight="1" thickBot="1">
      <c r="A39" s="279" t="s">
        <v>37</v>
      </c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1"/>
    </row>
    <row r="40" spans="1:28">
      <c r="A40" s="502" t="s">
        <v>38</v>
      </c>
      <c r="B40" s="468"/>
      <c r="C40" s="72"/>
      <c r="D40" s="73"/>
      <c r="E40" s="73"/>
      <c r="F40" s="73"/>
      <c r="G40" s="73"/>
      <c r="H40" s="332"/>
      <c r="I40" s="73"/>
      <c r="J40" s="73"/>
      <c r="K40" s="73"/>
      <c r="L40" s="73"/>
      <c r="M40" s="332"/>
      <c r="N40" s="73"/>
      <c r="O40" s="73"/>
      <c r="P40" s="73"/>
      <c r="Q40" s="73"/>
      <c r="R40" s="332"/>
      <c r="S40" s="73"/>
      <c r="T40" s="73"/>
      <c r="U40" s="73"/>
      <c r="V40" s="73"/>
      <c r="W40" s="332"/>
      <c r="X40" s="74"/>
      <c r="Y40" s="74"/>
      <c r="Z40" s="75"/>
      <c r="AA40" s="223"/>
      <c r="AB40" s="76"/>
    </row>
    <row r="41" spans="1:28">
      <c r="A41" s="93">
        <v>1</v>
      </c>
      <c r="B41" s="77" t="s">
        <v>569</v>
      </c>
      <c r="C41" s="3" t="s">
        <v>570</v>
      </c>
      <c r="D41" s="1">
        <v>12</v>
      </c>
      <c r="E41" s="1"/>
      <c r="F41" s="1"/>
      <c r="G41" s="2">
        <f t="shared" ref="G41:G47" si="0">SUM(D41:F41)</f>
        <v>12</v>
      </c>
      <c r="H41" s="41">
        <f t="shared" ref="H41:H47" si="1">G41*AA41</f>
        <v>211.85039999999998</v>
      </c>
      <c r="I41" s="1">
        <v>12</v>
      </c>
      <c r="J41" s="1"/>
      <c r="K41" s="1"/>
      <c r="L41" s="2">
        <f t="shared" ref="L41:L47" si="2">SUM(I41:K41)</f>
        <v>12</v>
      </c>
      <c r="M41" s="41">
        <f t="shared" ref="M41:M47" si="3">L41*AA41</f>
        <v>211.85039999999998</v>
      </c>
      <c r="N41" s="1">
        <v>12</v>
      </c>
      <c r="O41" s="1"/>
      <c r="P41" s="1"/>
      <c r="Q41" s="2">
        <f t="shared" ref="Q41:Q47" si="4">SUM(N41:P41)</f>
        <v>12</v>
      </c>
      <c r="R41" s="41">
        <f t="shared" ref="R41:R47" si="5">Q41*AA41</f>
        <v>211.85039999999998</v>
      </c>
      <c r="S41" s="1">
        <v>12</v>
      </c>
      <c r="T41" s="1"/>
      <c r="U41" s="1"/>
      <c r="V41" s="2">
        <f t="shared" ref="V41:V47" si="6">SUM(S41:U41)</f>
        <v>12</v>
      </c>
      <c r="W41" s="285">
        <f t="shared" ref="W41:W47" si="7">V41*AA41</f>
        <v>211.85039999999998</v>
      </c>
      <c r="X41" s="79">
        <f t="shared" ref="X41:X47" si="8">G41+L41+Q41+V41</f>
        <v>48</v>
      </c>
      <c r="Y41" s="79">
        <v>1.03</v>
      </c>
      <c r="Z41" s="80">
        <v>17.14</v>
      </c>
      <c r="AA41" s="224">
        <f t="shared" ref="AA41:AA47" si="9">Z41*Y41</f>
        <v>17.654199999999999</v>
      </c>
      <c r="AB41" s="81">
        <f t="shared" ref="AB41:AB46" si="10">X41*AA41</f>
        <v>847.40159999999992</v>
      </c>
    </row>
    <row r="42" spans="1:28">
      <c r="A42" s="398">
        <v>2</v>
      </c>
      <c r="B42" s="82" t="s">
        <v>571</v>
      </c>
      <c r="C42" s="3" t="s">
        <v>570</v>
      </c>
      <c r="D42" s="1">
        <v>12</v>
      </c>
      <c r="E42" s="1"/>
      <c r="F42" s="1"/>
      <c r="G42" s="2">
        <f t="shared" si="0"/>
        <v>12</v>
      </c>
      <c r="H42" s="41">
        <f t="shared" si="1"/>
        <v>182.55720000000002</v>
      </c>
      <c r="I42" s="1">
        <v>12</v>
      </c>
      <c r="J42" s="1"/>
      <c r="K42" s="1"/>
      <c r="L42" s="2">
        <f t="shared" si="2"/>
        <v>12</v>
      </c>
      <c r="M42" s="41">
        <f t="shared" si="3"/>
        <v>182.55720000000002</v>
      </c>
      <c r="N42" s="1">
        <v>12</v>
      </c>
      <c r="O42" s="1"/>
      <c r="P42" s="1"/>
      <c r="Q42" s="2">
        <f t="shared" si="4"/>
        <v>12</v>
      </c>
      <c r="R42" s="41">
        <f t="shared" si="5"/>
        <v>182.55720000000002</v>
      </c>
      <c r="S42" s="1">
        <v>12</v>
      </c>
      <c r="T42" s="1"/>
      <c r="U42" s="1"/>
      <c r="V42" s="2">
        <f t="shared" si="6"/>
        <v>12</v>
      </c>
      <c r="W42" s="285">
        <f t="shared" si="7"/>
        <v>182.55720000000002</v>
      </c>
      <c r="X42" s="79">
        <f t="shared" si="8"/>
        <v>48</v>
      </c>
      <c r="Y42" s="79">
        <v>1.03</v>
      </c>
      <c r="Z42" s="80">
        <v>14.77</v>
      </c>
      <c r="AA42" s="224">
        <f t="shared" si="9"/>
        <v>15.213100000000001</v>
      </c>
      <c r="AB42" s="81">
        <f t="shared" si="10"/>
        <v>730.22880000000009</v>
      </c>
    </row>
    <row r="43" spans="1:28">
      <c r="A43" s="93">
        <v>3</v>
      </c>
      <c r="B43" s="82" t="s">
        <v>572</v>
      </c>
      <c r="C43" s="3" t="s">
        <v>570</v>
      </c>
      <c r="D43" s="1">
        <v>3</v>
      </c>
      <c r="E43" s="1"/>
      <c r="F43" s="1"/>
      <c r="G43" s="2">
        <f t="shared" si="0"/>
        <v>3</v>
      </c>
      <c r="H43" s="41">
        <f t="shared" si="1"/>
        <v>236.19959999999998</v>
      </c>
      <c r="I43" s="1"/>
      <c r="J43" s="1"/>
      <c r="K43" s="1"/>
      <c r="L43" s="2">
        <f t="shared" si="2"/>
        <v>0</v>
      </c>
      <c r="M43" s="41">
        <f t="shared" si="3"/>
        <v>0</v>
      </c>
      <c r="N43" s="1"/>
      <c r="O43" s="1"/>
      <c r="P43" s="1"/>
      <c r="Q43" s="2">
        <f t="shared" si="4"/>
        <v>0</v>
      </c>
      <c r="R43" s="41">
        <f t="shared" si="5"/>
        <v>0</v>
      </c>
      <c r="S43" s="1">
        <v>3</v>
      </c>
      <c r="T43" s="1"/>
      <c r="U43" s="1"/>
      <c r="V43" s="2">
        <f t="shared" si="6"/>
        <v>3</v>
      </c>
      <c r="W43" s="285">
        <f t="shared" si="7"/>
        <v>236.19959999999998</v>
      </c>
      <c r="X43" s="79">
        <f t="shared" si="8"/>
        <v>6</v>
      </c>
      <c r="Y43" s="79">
        <v>1.03</v>
      </c>
      <c r="Z43" s="80">
        <v>76.44</v>
      </c>
      <c r="AA43" s="224">
        <f t="shared" si="9"/>
        <v>78.733199999999997</v>
      </c>
      <c r="AB43" s="81">
        <f t="shared" si="10"/>
        <v>472.39919999999995</v>
      </c>
    </row>
    <row r="44" spans="1:28">
      <c r="A44" s="398">
        <v>4</v>
      </c>
      <c r="B44" s="82" t="s">
        <v>573</v>
      </c>
      <c r="C44" s="3" t="s">
        <v>52</v>
      </c>
      <c r="D44" s="1"/>
      <c r="E44" s="1"/>
      <c r="F44" s="1"/>
      <c r="G44" s="2">
        <f t="shared" si="0"/>
        <v>0</v>
      </c>
      <c r="H44" s="41">
        <f t="shared" si="1"/>
        <v>0</v>
      </c>
      <c r="I44" s="1"/>
      <c r="J44" s="1">
        <v>12</v>
      </c>
      <c r="K44" s="1"/>
      <c r="L44" s="2">
        <f t="shared" si="2"/>
        <v>12</v>
      </c>
      <c r="M44" s="41">
        <f t="shared" si="3"/>
        <v>1413.9840000000002</v>
      </c>
      <c r="N44" s="1"/>
      <c r="O44" s="1"/>
      <c r="P44" s="1"/>
      <c r="Q44" s="2">
        <f t="shared" si="4"/>
        <v>0</v>
      </c>
      <c r="R44" s="41">
        <f t="shared" si="5"/>
        <v>0</v>
      </c>
      <c r="S44" s="1"/>
      <c r="T44" s="1"/>
      <c r="U44" s="1"/>
      <c r="V44" s="2">
        <f t="shared" si="6"/>
        <v>0</v>
      </c>
      <c r="W44" s="285">
        <f t="shared" si="7"/>
        <v>0</v>
      </c>
      <c r="X44" s="79">
        <f t="shared" si="8"/>
        <v>12</v>
      </c>
      <c r="Y44" s="79">
        <v>1.03</v>
      </c>
      <c r="Z44" s="80">
        <v>114.4</v>
      </c>
      <c r="AA44" s="224">
        <f t="shared" si="9"/>
        <v>117.83200000000001</v>
      </c>
      <c r="AB44" s="81">
        <f t="shared" si="10"/>
        <v>1413.9840000000002</v>
      </c>
    </row>
    <row r="45" spans="1:28" hidden="1">
      <c r="A45" s="93">
        <v>5</v>
      </c>
      <c r="B45" s="82" t="s">
        <v>574</v>
      </c>
      <c r="C45" s="3" t="s">
        <v>52</v>
      </c>
      <c r="D45" s="78"/>
      <c r="E45" s="78"/>
      <c r="F45" s="78"/>
      <c r="G45" s="2">
        <f t="shared" si="0"/>
        <v>0</v>
      </c>
      <c r="H45" s="41">
        <f t="shared" si="1"/>
        <v>0</v>
      </c>
      <c r="I45" s="78"/>
      <c r="J45" s="78"/>
      <c r="K45" s="78"/>
      <c r="L45" s="2">
        <f t="shared" si="2"/>
        <v>0</v>
      </c>
      <c r="M45" s="41">
        <f t="shared" si="3"/>
        <v>0</v>
      </c>
      <c r="N45" s="78"/>
      <c r="O45" s="78"/>
      <c r="P45" s="78"/>
      <c r="Q45" s="2">
        <f t="shared" si="4"/>
        <v>0</v>
      </c>
      <c r="R45" s="41">
        <f t="shared" si="5"/>
        <v>0</v>
      </c>
      <c r="S45" s="78"/>
      <c r="T45" s="78"/>
      <c r="U45" s="78"/>
      <c r="V45" s="2">
        <f t="shared" si="6"/>
        <v>0</v>
      </c>
      <c r="W45" s="285">
        <f t="shared" si="7"/>
        <v>0</v>
      </c>
      <c r="X45" s="79">
        <f t="shared" si="8"/>
        <v>0</v>
      </c>
      <c r="Y45" s="79">
        <v>1.03</v>
      </c>
      <c r="Z45" s="80">
        <v>41.5</v>
      </c>
      <c r="AA45" s="224">
        <f t="shared" si="9"/>
        <v>42.745000000000005</v>
      </c>
      <c r="AB45" s="81">
        <f t="shared" si="10"/>
        <v>0</v>
      </c>
    </row>
    <row r="46" spans="1:28" ht="25.5" hidden="1">
      <c r="A46" s="398">
        <v>6</v>
      </c>
      <c r="B46" s="82" t="s">
        <v>575</v>
      </c>
      <c r="C46" s="3" t="s">
        <v>39</v>
      </c>
      <c r="D46" s="78"/>
      <c r="E46" s="78"/>
      <c r="F46" s="78"/>
      <c r="G46" s="2">
        <f t="shared" si="0"/>
        <v>0</v>
      </c>
      <c r="H46" s="41">
        <f t="shared" si="1"/>
        <v>0</v>
      </c>
      <c r="I46" s="78"/>
      <c r="J46" s="78"/>
      <c r="K46" s="78"/>
      <c r="L46" s="2">
        <f t="shared" si="2"/>
        <v>0</v>
      </c>
      <c r="M46" s="41">
        <f t="shared" si="3"/>
        <v>0</v>
      </c>
      <c r="N46" s="78"/>
      <c r="O46" s="78"/>
      <c r="P46" s="78"/>
      <c r="Q46" s="2">
        <f t="shared" si="4"/>
        <v>0</v>
      </c>
      <c r="R46" s="41">
        <f t="shared" si="5"/>
        <v>0</v>
      </c>
      <c r="S46" s="78"/>
      <c r="T46" s="78"/>
      <c r="U46" s="78"/>
      <c r="V46" s="2">
        <f t="shared" si="6"/>
        <v>0</v>
      </c>
      <c r="W46" s="285">
        <f t="shared" si="7"/>
        <v>0</v>
      </c>
      <c r="X46" s="79">
        <f t="shared" si="8"/>
        <v>0</v>
      </c>
      <c r="Y46" s="79">
        <v>1.03</v>
      </c>
      <c r="Z46" s="80">
        <v>101.82</v>
      </c>
      <c r="AA46" s="224">
        <f t="shared" si="9"/>
        <v>104.8746</v>
      </c>
      <c r="AB46" s="81">
        <f t="shared" si="10"/>
        <v>0</v>
      </c>
    </row>
    <row r="47" spans="1:28">
      <c r="A47" s="93">
        <v>5</v>
      </c>
      <c r="B47" s="82" t="s">
        <v>576</v>
      </c>
      <c r="C47" s="3" t="s">
        <v>41</v>
      </c>
      <c r="D47" s="1"/>
      <c r="E47" s="1">
        <v>12</v>
      </c>
      <c r="F47" s="1"/>
      <c r="G47" s="2">
        <f t="shared" si="0"/>
        <v>12</v>
      </c>
      <c r="H47" s="41">
        <f t="shared" si="1"/>
        <v>224.952</v>
      </c>
      <c r="I47" s="1"/>
      <c r="J47" s="1">
        <v>12</v>
      </c>
      <c r="K47" s="1"/>
      <c r="L47" s="2">
        <f t="shared" si="2"/>
        <v>12</v>
      </c>
      <c r="M47" s="41">
        <f t="shared" si="3"/>
        <v>224.952</v>
      </c>
      <c r="N47" s="1">
        <v>12</v>
      </c>
      <c r="O47" s="1"/>
      <c r="P47" s="1"/>
      <c r="Q47" s="2">
        <f t="shared" si="4"/>
        <v>12</v>
      </c>
      <c r="R47" s="41">
        <f t="shared" si="5"/>
        <v>224.952</v>
      </c>
      <c r="S47" s="1">
        <v>12</v>
      </c>
      <c r="T47" s="1"/>
      <c r="U47" s="1"/>
      <c r="V47" s="2">
        <f t="shared" si="6"/>
        <v>12</v>
      </c>
      <c r="W47" s="285">
        <f t="shared" si="7"/>
        <v>224.952</v>
      </c>
      <c r="X47" s="79">
        <f t="shared" si="8"/>
        <v>48</v>
      </c>
      <c r="Y47" s="79">
        <v>1.03</v>
      </c>
      <c r="Z47" s="80">
        <v>18.2</v>
      </c>
      <c r="AA47" s="224">
        <f t="shared" si="9"/>
        <v>18.745999999999999</v>
      </c>
      <c r="AB47" s="81">
        <f>X47*AA47</f>
        <v>899.80799999999999</v>
      </c>
    </row>
    <row r="48" spans="1:28" ht="16.5" thickBot="1">
      <c r="A48" s="108"/>
      <c r="B48" s="83"/>
      <c r="C48" s="4"/>
      <c r="D48" s="84"/>
      <c r="E48" s="84"/>
      <c r="F48" s="84"/>
      <c r="G48" s="84"/>
      <c r="H48" s="326"/>
      <c r="I48" s="84"/>
      <c r="J48" s="84"/>
      <c r="K48" s="84"/>
      <c r="L48" s="84"/>
      <c r="M48" s="326"/>
      <c r="N48" s="84"/>
      <c r="O48" s="84"/>
      <c r="P48" s="84"/>
      <c r="Q48" s="84"/>
      <c r="R48" s="326"/>
      <c r="S48" s="84"/>
      <c r="T48" s="84"/>
      <c r="U48" s="84"/>
      <c r="V48" s="84"/>
      <c r="W48" s="326"/>
      <c r="X48" s="85"/>
      <c r="Y48" s="85"/>
      <c r="Z48" s="7"/>
      <c r="AA48" s="225"/>
      <c r="AB48" s="86"/>
    </row>
    <row r="49" spans="1:28" ht="15.75" customHeight="1">
      <c r="A49" s="502" t="s">
        <v>45</v>
      </c>
      <c r="B49" s="468"/>
      <c r="C49" s="87"/>
      <c r="D49" s="88"/>
      <c r="E49" s="88"/>
      <c r="F49" s="88"/>
      <c r="G49" s="88"/>
      <c r="H49" s="338"/>
      <c r="I49" s="88"/>
      <c r="J49" s="88"/>
      <c r="K49" s="88"/>
      <c r="L49" s="89"/>
      <c r="M49" s="127"/>
      <c r="N49" s="88"/>
      <c r="O49" s="88"/>
      <c r="P49" s="88"/>
      <c r="Q49" s="88"/>
      <c r="R49" s="338"/>
      <c r="S49" s="88"/>
      <c r="T49" s="88"/>
      <c r="U49" s="88"/>
      <c r="V49" s="88"/>
      <c r="W49" s="338"/>
      <c r="X49" s="90"/>
      <c r="Y49" s="91"/>
      <c r="Z49" s="14"/>
      <c r="AA49" s="226"/>
      <c r="AB49" s="92"/>
    </row>
    <row r="50" spans="1:28">
      <c r="A50" s="93">
        <v>1</v>
      </c>
      <c r="B50" s="94" t="s">
        <v>577</v>
      </c>
      <c r="C50" s="95" t="s">
        <v>41</v>
      </c>
      <c r="D50" s="1"/>
      <c r="E50" s="1"/>
      <c r="F50" s="1"/>
      <c r="G50" s="2">
        <f>SUM(D50:F50)</f>
        <v>0</v>
      </c>
      <c r="H50" s="41">
        <f t="shared" ref="H50:H113" si="11">G50*AA50</f>
        <v>0</v>
      </c>
      <c r="I50" s="1">
        <v>6</v>
      </c>
      <c r="J50" s="1"/>
      <c r="K50" s="1"/>
      <c r="L50" s="2">
        <f>SUM(I50:K50)</f>
        <v>6</v>
      </c>
      <c r="M50" s="41">
        <f t="shared" ref="M50" si="12">L50*AA50</f>
        <v>3856.32</v>
      </c>
      <c r="N50" s="1">
        <v>12</v>
      </c>
      <c r="O50" s="1"/>
      <c r="P50" s="1"/>
      <c r="Q50" s="2">
        <f t="shared" ref="Q50" si="13">SUM(N50:P50)</f>
        <v>12</v>
      </c>
      <c r="R50" s="41">
        <f t="shared" ref="R50" si="14">Q50*AA50</f>
        <v>7712.64</v>
      </c>
      <c r="S50" s="1"/>
      <c r="T50" s="1"/>
      <c r="U50" s="1"/>
      <c r="V50" s="2">
        <f t="shared" ref="V50" si="15">SUM(S50:U50)</f>
        <v>0</v>
      </c>
      <c r="W50" s="285">
        <f>V50*AA50</f>
        <v>0</v>
      </c>
      <c r="X50" s="79">
        <f t="shared" ref="X50:X113" si="16">G50+L50+Q50+V50</f>
        <v>18</v>
      </c>
      <c r="Y50" s="79">
        <v>1.03</v>
      </c>
      <c r="Z50" s="15">
        <v>624</v>
      </c>
      <c r="AA50" s="224">
        <f t="shared" ref="AA50:AA113" si="17">Z50*Y50</f>
        <v>642.72</v>
      </c>
      <c r="AB50" s="81">
        <f>AA50*X50</f>
        <v>11568.960000000001</v>
      </c>
    </row>
    <row r="51" spans="1:28">
      <c r="A51" s="93">
        <v>2</v>
      </c>
      <c r="B51" s="96" t="s">
        <v>578</v>
      </c>
      <c r="C51" s="97" t="s">
        <v>46</v>
      </c>
      <c r="D51" s="1">
        <v>12</v>
      </c>
      <c r="E51" s="1"/>
      <c r="F51" s="1"/>
      <c r="G51" s="2">
        <f t="shared" ref="G51:G114" si="18">SUM(D51:F51)</f>
        <v>12</v>
      </c>
      <c r="H51" s="41">
        <f t="shared" si="11"/>
        <v>1002.6432</v>
      </c>
      <c r="I51" s="1">
        <v>12</v>
      </c>
      <c r="J51" s="1"/>
      <c r="K51" s="1"/>
      <c r="L51" s="2">
        <f t="shared" ref="L51:L114" si="19">SUM(I51:K51)</f>
        <v>12</v>
      </c>
      <c r="M51" s="41">
        <f t="shared" ref="M51:M114" si="20">L51*AA51</f>
        <v>1002.6432</v>
      </c>
      <c r="N51" s="1">
        <v>12</v>
      </c>
      <c r="O51" s="1"/>
      <c r="P51" s="1"/>
      <c r="Q51" s="2">
        <f t="shared" ref="Q51:Q114" si="21">SUM(N51:P51)</f>
        <v>12</v>
      </c>
      <c r="R51" s="41">
        <f t="shared" ref="R51:R114" si="22">Q51*AA51</f>
        <v>1002.6432</v>
      </c>
      <c r="S51" s="1">
        <v>12</v>
      </c>
      <c r="T51" s="1"/>
      <c r="U51" s="1"/>
      <c r="V51" s="2">
        <f t="shared" ref="V51:V114" si="23">SUM(S51:U51)</f>
        <v>12</v>
      </c>
      <c r="W51" s="285">
        <f t="shared" ref="W51:W114" si="24">V51*AA51</f>
        <v>1002.6432</v>
      </c>
      <c r="X51" s="79">
        <f t="shared" si="16"/>
        <v>48</v>
      </c>
      <c r="Y51" s="79">
        <v>1.03</v>
      </c>
      <c r="Z51" s="15">
        <v>81.12</v>
      </c>
      <c r="AA51" s="224">
        <f t="shared" si="17"/>
        <v>83.553600000000003</v>
      </c>
      <c r="AB51" s="81">
        <f t="shared" ref="AB51:AB114" si="25">AA51*X51</f>
        <v>4010.5727999999999</v>
      </c>
    </row>
    <row r="52" spans="1:28" ht="17.25" customHeight="1">
      <c r="A52" s="93">
        <v>3</v>
      </c>
      <c r="B52" s="96" t="s">
        <v>579</v>
      </c>
      <c r="C52" s="97" t="s">
        <v>47</v>
      </c>
      <c r="D52" s="1">
        <v>12</v>
      </c>
      <c r="E52" s="1"/>
      <c r="F52" s="1"/>
      <c r="G52" s="2">
        <f t="shared" si="18"/>
        <v>12</v>
      </c>
      <c r="H52" s="41">
        <f t="shared" si="11"/>
        <v>533.21040000000005</v>
      </c>
      <c r="I52" s="1">
        <v>24</v>
      </c>
      <c r="J52" s="1"/>
      <c r="K52" s="1"/>
      <c r="L52" s="2">
        <f t="shared" si="19"/>
        <v>24</v>
      </c>
      <c r="M52" s="41">
        <f t="shared" si="20"/>
        <v>1066.4208000000001</v>
      </c>
      <c r="N52" s="1">
        <v>24</v>
      </c>
      <c r="O52" s="1"/>
      <c r="P52" s="1"/>
      <c r="Q52" s="2">
        <f t="shared" si="21"/>
        <v>24</v>
      </c>
      <c r="R52" s="41">
        <f t="shared" si="22"/>
        <v>1066.4208000000001</v>
      </c>
      <c r="S52" s="1">
        <v>12</v>
      </c>
      <c r="T52" s="1"/>
      <c r="U52" s="1"/>
      <c r="V52" s="2">
        <f t="shared" si="23"/>
        <v>12</v>
      </c>
      <c r="W52" s="285">
        <f t="shared" si="24"/>
        <v>533.21040000000005</v>
      </c>
      <c r="X52" s="79">
        <f t="shared" si="16"/>
        <v>72</v>
      </c>
      <c r="Y52" s="79">
        <v>1.03</v>
      </c>
      <c r="Z52" s="15">
        <v>43.14</v>
      </c>
      <c r="AA52" s="224">
        <f t="shared" si="17"/>
        <v>44.434200000000004</v>
      </c>
      <c r="AB52" s="81">
        <f t="shared" si="25"/>
        <v>3199.2624000000005</v>
      </c>
    </row>
    <row r="53" spans="1:28">
      <c r="A53" s="93">
        <v>4</v>
      </c>
      <c r="B53" s="96" t="s">
        <v>580</v>
      </c>
      <c r="C53" s="97" t="s">
        <v>42</v>
      </c>
      <c r="D53" s="1"/>
      <c r="E53" s="1">
        <v>3</v>
      </c>
      <c r="F53" s="1"/>
      <c r="G53" s="2">
        <f t="shared" si="18"/>
        <v>3</v>
      </c>
      <c r="H53" s="41">
        <f t="shared" si="11"/>
        <v>690.92399999999998</v>
      </c>
      <c r="I53" s="1"/>
      <c r="J53" s="1">
        <v>3</v>
      </c>
      <c r="K53" s="1"/>
      <c r="L53" s="2">
        <f t="shared" si="19"/>
        <v>3</v>
      </c>
      <c r="M53" s="41">
        <f t="shared" si="20"/>
        <v>690.92399999999998</v>
      </c>
      <c r="N53" s="1"/>
      <c r="O53" s="1">
        <v>3</v>
      </c>
      <c r="P53" s="1"/>
      <c r="Q53" s="2">
        <f t="shared" si="21"/>
        <v>3</v>
      </c>
      <c r="R53" s="41">
        <f t="shared" si="22"/>
        <v>690.92399999999998</v>
      </c>
      <c r="S53" s="1"/>
      <c r="T53" s="1"/>
      <c r="U53" s="1"/>
      <c r="V53" s="2">
        <f t="shared" si="23"/>
        <v>0</v>
      </c>
      <c r="W53" s="285">
        <f t="shared" si="24"/>
        <v>0</v>
      </c>
      <c r="X53" s="79">
        <f t="shared" si="16"/>
        <v>9</v>
      </c>
      <c r="Y53" s="79">
        <v>1.03</v>
      </c>
      <c r="Z53" s="15">
        <v>223.6</v>
      </c>
      <c r="AA53" s="224">
        <f t="shared" si="17"/>
        <v>230.30799999999999</v>
      </c>
      <c r="AB53" s="81">
        <f t="shared" si="25"/>
        <v>2072.7719999999999</v>
      </c>
    </row>
    <row r="54" spans="1:28" ht="15.75" hidden="1" customHeight="1">
      <c r="A54" s="93">
        <v>5</v>
      </c>
      <c r="B54" s="96" t="s">
        <v>581</v>
      </c>
      <c r="C54" s="97" t="s">
        <v>42</v>
      </c>
      <c r="D54" s="78"/>
      <c r="E54" s="78"/>
      <c r="F54" s="78"/>
      <c r="G54" s="2">
        <f t="shared" si="18"/>
        <v>0</v>
      </c>
      <c r="H54" s="41">
        <f t="shared" si="11"/>
        <v>0</v>
      </c>
      <c r="I54" s="78"/>
      <c r="J54" s="78"/>
      <c r="K54" s="78"/>
      <c r="L54" s="2">
        <f t="shared" si="19"/>
        <v>0</v>
      </c>
      <c r="M54" s="41">
        <f t="shared" si="20"/>
        <v>0</v>
      </c>
      <c r="N54" s="78"/>
      <c r="O54" s="78"/>
      <c r="P54" s="78"/>
      <c r="Q54" s="2">
        <f t="shared" si="21"/>
        <v>0</v>
      </c>
      <c r="R54" s="41">
        <f t="shared" si="22"/>
        <v>0</v>
      </c>
      <c r="S54" s="78"/>
      <c r="T54" s="78"/>
      <c r="U54" s="78"/>
      <c r="V54" s="2">
        <f t="shared" si="23"/>
        <v>0</v>
      </c>
      <c r="W54" s="285">
        <f t="shared" si="24"/>
        <v>0</v>
      </c>
      <c r="X54" s="79">
        <f t="shared" si="16"/>
        <v>0</v>
      </c>
      <c r="Y54" s="79">
        <v>1.03</v>
      </c>
      <c r="Z54" s="15">
        <v>253.92</v>
      </c>
      <c r="AA54" s="224">
        <f t="shared" si="17"/>
        <v>261.5376</v>
      </c>
      <c r="AB54" s="81">
        <f t="shared" si="25"/>
        <v>0</v>
      </c>
    </row>
    <row r="55" spans="1:28">
      <c r="A55" s="93">
        <v>5</v>
      </c>
      <c r="B55" s="96" t="s">
        <v>582</v>
      </c>
      <c r="C55" s="97" t="s">
        <v>44</v>
      </c>
      <c r="D55" s="1"/>
      <c r="E55" s="1"/>
      <c r="F55" s="1">
        <v>12</v>
      </c>
      <c r="G55" s="2">
        <f t="shared" si="18"/>
        <v>12</v>
      </c>
      <c r="H55" s="41">
        <f t="shared" si="11"/>
        <v>871.37999999999988</v>
      </c>
      <c r="I55" s="1"/>
      <c r="J55" s="1"/>
      <c r="K55" s="1">
        <v>12</v>
      </c>
      <c r="L55" s="2">
        <f t="shared" si="19"/>
        <v>12</v>
      </c>
      <c r="M55" s="41">
        <f t="shared" si="20"/>
        <v>871.37999999999988</v>
      </c>
      <c r="N55" s="1"/>
      <c r="O55" s="1"/>
      <c r="P55" s="1">
        <v>12</v>
      </c>
      <c r="Q55" s="2">
        <f t="shared" si="21"/>
        <v>12</v>
      </c>
      <c r="R55" s="41">
        <f t="shared" si="22"/>
        <v>871.37999999999988</v>
      </c>
      <c r="S55" s="1"/>
      <c r="T55" s="1">
        <v>12</v>
      </c>
      <c r="U55" s="1"/>
      <c r="V55" s="2">
        <f t="shared" si="23"/>
        <v>12</v>
      </c>
      <c r="W55" s="285">
        <f t="shared" si="24"/>
        <v>871.37999999999988</v>
      </c>
      <c r="X55" s="79">
        <f t="shared" si="16"/>
        <v>48</v>
      </c>
      <c r="Y55" s="79">
        <v>1.03</v>
      </c>
      <c r="Z55" s="15">
        <v>70.5</v>
      </c>
      <c r="AA55" s="224">
        <f t="shared" si="17"/>
        <v>72.614999999999995</v>
      </c>
      <c r="AB55" s="81">
        <f t="shared" si="25"/>
        <v>3485.5199999999995</v>
      </c>
    </row>
    <row r="56" spans="1:28">
      <c r="A56" s="93">
        <v>6</v>
      </c>
      <c r="B56" s="96" t="s">
        <v>583</v>
      </c>
      <c r="C56" s="97" t="s">
        <v>42</v>
      </c>
      <c r="D56" s="1"/>
      <c r="E56" s="1"/>
      <c r="F56" s="1"/>
      <c r="G56" s="2">
        <f t="shared" si="18"/>
        <v>0</v>
      </c>
      <c r="H56" s="41">
        <f t="shared" si="11"/>
        <v>0</v>
      </c>
      <c r="I56" s="1"/>
      <c r="J56" s="1"/>
      <c r="K56" s="1">
        <v>60</v>
      </c>
      <c r="L56" s="2">
        <f t="shared" si="19"/>
        <v>60</v>
      </c>
      <c r="M56" s="41">
        <f t="shared" si="20"/>
        <v>1598.1479999999999</v>
      </c>
      <c r="N56" s="1"/>
      <c r="O56" s="1"/>
      <c r="P56" s="1"/>
      <c r="Q56" s="2">
        <f t="shared" si="21"/>
        <v>0</v>
      </c>
      <c r="R56" s="41">
        <f t="shared" si="22"/>
        <v>0</v>
      </c>
      <c r="S56" s="1"/>
      <c r="T56" s="1"/>
      <c r="U56" s="1"/>
      <c r="V56" s="2">
        <f t="shared" si="23"/>
        <v>0</v>
      </c>
      <c r="W56" s="285">
        <f t="shared" si="24"/>
        <v>0</v>
      </c>
      <c r="X56" s="79">
        <f t="shared" si="16"/>
        <v>60</v>
      </c>
      <c r="Y56" s="79">
        <v>1.03</v>
      </c>
      <c r="Z56" s="15">
        <v>25.86</v>
      </c>
      <c r="AA56" s="224">
        <f t="shared" si="17"/>
        <v>26.6358</v>
      </c>
      <c r="AB56" s="81">
        <f t="shared" si="25"/>
        <v>1598.1479999999999</v>
      </c>
    </row>
    <row r="57" spans="1:28" ht="18" customHeight="1">
      <c r="A57" s="93">
        <v>7</v>
      </c>
      <c r="B57" s="98" t="s">
        <v>584</v>
      </c>
      <c r="C57" s="97" t="s">
        <v>39</v>
      </c>
      <c r="D57" s="1">
        <v>8</v>
      </c>
      <c r="E57" s="1"/>
      <c r="F57" s="1"/>
      <c r="G57" s="2">
        <f t="shared" si="18"/>
        <v>8</v>
      </c>
      <c r="H57" s="41">
        <f t="shared" si="11"/>
        <v>308.50560000000002</v>
      </c>
      <c r="I57" s="1">
        <v>8</v>
      </c>
      <c r="J57" s="1"/>
      <c r="K57" s="1"/>
      <c r="L57" s="2">
        <f t="shared" si="19"/>
        <v>8</v>
      </c>
      <c r="M57" s="41">
        <f t="shared" si="20"/>
        <v>308.50560000000002</v>
      </c>
      <c r="N57" s="1">
        <v>8</v>
      </c>
      <c r="O57" s="1"/>
      <c r="P57" s="1"/>
      <c r="Q57" s="2">
        <f t="shared" si="21"/>
        <v>8</v>
      </c>
      <c r="R57" s="41">
        <f t="shared" si="22"/>
        <v>308.50560000000002</v>
      </c>
      <c r="S57" s="1"/>
      <c r="T57" s="1"/>
      <c r="U57" s="78"/>
      <c r="V57" s="2">
        <f t="shared" si="23"/>
        <v>0</v>
      </c>
      <c r="W57" s="285">
        <f t="shared" si="24"/>
        <v>0</v>
      </c>
      <c r="X57" s="79">
        <f t="shared" si="16"/>
        <v>24</v>
      </c>
      <c r="Y57" s="79">
        <v>1.03</v>
      </c>
      <c r="Z57" s="15">
        <v>37.44</v>
      </c>
      <c r="AA57" s="224">
        <f t="shared" si="17"/>
        <v>38.563200000000002</v>
      </c>
      <c r="AB57" s="81">
        <f t="shared" si="25"/>
        <v>925.5168000000001</v>
      </c>
    </row>
    <row r="58" spans="1:28">
      <c r="A58" s="93">
        <v>8</v>
      </c>
      <c r="B58" s="98" t="s">
        <v>585</v>
      </c>
      <c r="C58" s="97" t="s">
        <v>39</v>
      </c>
      <c r="D58" s="1">
        <v>8</v>
      </c>
      <c r="E58" s="1"/>
      <c r="F58" s="1"/>
      <c r="G58" s="2">
        <f t="shared" si="18"/>
        <v>8</v>
      </c>
      <c r="H58" s="41">
        <f t="shared" si="11"/>
        <v>342.78400000000005</v>
      </c>
      <c r="I58" s="1">
        <v>8</v>
      </c>
      <c r="J58" s="1"/>
      <c r="K58" s="1"/>
      <c r="L58" s="2">
        <f t="shared" si="19"/>
        <v>8</v>
      </c>
      <c r="M58" s="41">
        <f t="shared" si="20"/>
        <v>342.78400000000005</v>
      </c>
      <c r="N58" s="1">
        <v>8</v>
      </c>
      <c r="O58" s="1"/>
      <c r="P58" s="1"/>
      <c r="Q58" s="2">
        <f t="shared" si="21"/>
        <v>8</v>
      </c>
      <c r="R58" s="41">
        <f t="shared" si="22"/>
        <v>342.78400000000005</v>
      </c>
      <c r="S58" s="1"/>
      <c r="T58" s="1"/>
      <c r="U58" s="78"/>
      <c r="V58" s="2">
        <f t="shared" si="23"/>
        <v>0</v>
      </c>
      <c r="W58" s="285">
        <f t="shared" si="24"/>
        <v>0</v>
      </c>
      <c r="X58" s="79">
        <f t="shared" si="16"/>
        <v>24</v>
      </c>
      <c r="Y58" s="79">
        <v>1.03</v>
      </c>
      <c r="Z58" s="15">
        <v>41.6</v>
      </c>
      <c r="AA58" s="224">
        <f t="shared" si="17"/>
        <v>42.848000000000006</v>
      </c>
      <c r="AB58" s="81">
        <f t="shared" si="25"/>
        <v>1028.3520000000001</v>
      </c>
    </row>
    <row r="59" spans="1:28">
      <c r="A59" s="93">
        <v>9</v>
      </c>
      <c r="B59" s="96" t="s">
        <v>586</v>
      </c>
      <c r="C59" s="97" t="s">
        <v>42</v>
      </c>
      <c r="D59" s="1"/>
      <c r="E59" s="1">
        <v>6</v>
      </c>
      <c r="F59" s="1"/>
      <c r="G59" s="2">
        <f t="shared" si="18"/>
        <v>6</v>
      </c>
      <c r="H59" s="41">
        <f t="shared" si="11"/>
        <v>44.990400000000001</v>
      </c>
      <c r="I59" s="1"/>
      <c r="J59" s="1">
        <v>6</v>
      </c>
      <c r="K59" s="1"/>
      <c r="L59" s="2">
        <f t="shared" si="19"/>
        <v>6</v>
      </c>
      <c r="M59" s="41">
        <f t="shared" si="20"/>
        <v>44.990400000000001</v>
      </c>
      <c r="N59" s="1"/>
      <c r="O59" s="1">
        <v>6</v>
      </c>
      <c r="P59" s="1"/>
      <c r="Q59" s="2">
        <f t="shared" si="21"/>
        <v>6</v>
      </c>
      <c r="R59" s="41">
        <f t="shared" si="22"/>
        <v>44.990400000000001</v>
      </c>
      <c r="S59" s="1">
        <v>6</v>
      </c>
      <c r="T59" s="1"/>
      <c r="U59" s="1"/>
      <c r="V59" s="2">
        <f t="shared" si="23"/>
        <v>6</v>
      </c>
      <c r="W59" s="285">
        <f t="shared" si="24"/>
        <v>44.990400000000001</v>
      </c>
      <c r="X59" s="79">
        <f t="shared" si="16"/>
        <v>24</v>
      </c>
      <c r="Y59" s="79">
        <v>1.03</v>
      </c>
      <c r="Z59" s="15">
        <v>7.28</v>
      </c>
      <c r="AA59" s="224">
        <f t="shared" si="17"/>
        <v>7.4984000000000002</v>
      </c>
      <c r="AB59" s="81">
        <f t="shared" si="25"/>
        <v>179.9616</v>
      </c>
    </row>
    <row r="60" spans="1:28" hidden="1">
      <c r="A60" s="93">
        <v>11</v>
      </c>
      <c r="B60" s="96" t="s">
        <v>587</v>
      </c>
      <c r="C60" s="99" t="s">
        <v>42</v>
      </c>
      <c r="D60" s="78"/>
      <c r="E60" s="78"/>
      <c r="F60" s="78"/>
      <c r="G60" s="2">
        <f t="shared" si="18"/>
        <v>0</v>
      </c>
      <c r="H60" s="41">
        <f t="shared" si="11"/>
        <v>0</v>
      </c>
      <c r="I60" s="78"/>
      <c r="J60" s="78"/>
      <c r="K60" s="78"/>
      <c r="L60" s="2">
        <f t="shared" si="19"/>
        <v>0</v>
      </c>
      <c r="M60" s="41">
        <f t="shared" si="20"/>
        <v>0</v>
      </c>
      <c r="N60" s="78"/>
      <c r="O60" s="78"/>
      <c r="P60" s="78"/>
      <c r="Q60" s="2">
        <f t="shared" si="21"/>
        <v>0</v>
      </c>
      <c r="R60" s="41">
        <f t="shared" si="22"/>
        <v>0</v>
      </c>
      <c r="S60" s="78"/>
      <c r="T60" s="78"/>
      <c r="U60" s="78"/>
      <c r="V60" s="2">
        <f t="shared" si="23"/>
        <v>0</v>
      </c>
      <c r="W60" s="285">
        <f t="shared" si="24"/>
        <v>0</v>
      </c>
      <c r="X60" s="79">
        <f t="shared" si="16"/>
        <v>0</v>
      </c>
      <c r="Y60" s="79">
        <v>1.03</v>
      </c>
      <c r="Z60" s="15">
        <v>16.64</v>
      </c>
      <c r="AA60" s="224">
        <f t="shared" si="17"/>
        <v>17.139200000000002</v>
      </c>
      <c r="AB60" s="81">
        <f t="shared" si="25"/>
        <v>0</v>
      </c>
    </row>
    <row r="61" spans="1:28">
      <c r="A61" s="93">
        <v>10</v>
      </c>
      <c r="B61" s="96" t="s">
        <v>588</v>
      </c>
      <c r="C61" s="97" t="s">
        <v>42</v>
      </c>
      <c r="D61" s="8"/>
      <c r="E61" s="8">
        <v>6</v>
      </c>
      <c r="F61" s="8"/>
      <c r="G61" s="2">
        <f t="shared" si="18"/>
        <v>6</v>
      </c>
      <c r="H61" s="41">
        <f t="shared" si="11"/>
        <v>127.80240000000001</v>
      </c>
      <c r="I61" s="8"/>
      <c r="J61" s="8">
        <v>6</v>
      </c>
      <c r="K61" s="8"/>
      <c r="L61" s="2">
        <f t="shared" si="19"/>
        <v>6</v>
      </c>
      <c r="M61" s="41">
        <f t="shared" si="20"/>
        <v>127.80240000000001</v>
      </c>
      <c r="N61" s="8"/>
      <c r="O61" s="1">
        <v>6</v>
      </c>
      <c r="P61" s="1"/>
      <c r="Q61" s="2">
        <f t="shared" si="21"/>
        <v>6</v>
      </c>
      <c r="R61" s="41">
        <f t="shared" si="22"/>
        <v>127.80240000000001</v>
      </c>
      <c r="S61" s="1">
        <v>6</v>
      </c>
      <c r="T61" s="1"/>
      <c r="U61" s="1"/>
      <c r="V61" s="2">
        <f t="shared" si="23"/>
        <v>6</v>
      </c>
      <c r="W61" s="285">
        <f t="shared" si="24"/>
        <v>127.80240000000001</v>
      </c>
      <c r="X61" s="79">
        <f t="shared" si="16"/>
        <v>24</v>
      </c>
      <c r="Y61" s="79">
        <v>1.03</v>
      </c>
      <c r="Z61" s="15">
        <v>20.68</v>
      </c>
      <c r="AA61" s="224">
        <f t="shared" si="17"/>
        <v>21.3004</v>
      </c>
      <c r="AB61" s="81">
        <f t="shared" si="25"/>
        <v>511.20960000000002</v>
      </c>
    </row>
    <row r="62" spans="1:28" hidden="1">
      <c r="A62" s="93">
        <v>13</v>
      </c>
      <c r="B62" s="96" t="s">
        <v>589</v>
      </c>
      <c r="C62" s="97" t="s">
        <v>42</v>
      </c>
      <c r="D62" s="78"/>
      <c r="E62" s="78"/>
      <c r="F62" s="78"/>
      <c r="G62" s="2">
        <f t="shared" si="18"/>
        <v>0</v>
      </c>
      <c r="H62" s="41">
        <f t="shared" si="11"/>
        <v>0</v>
      </c>
      <c r="I62" s="78"/>
      <c r="J62" s="78"/>
      <c r="K62" s="78"/>
      <c r="L62" s="2">
        <f t="shared" si="19"/>
        <v>0</v>
      </c>
      <c r="M62" s="41">
        <f t="shared" si="20"/>
        <v>0</v>
      </c>
      <c r="N62" s="78"/>
      <c r="O62" s="78"/>
      <c r="P62" s="78"/>
      <c r="Q62" s="2">
        <f t="shared" si="21"/>
        <v>0</v>
      </c>
      <c r="R62" s="41">
        <f t="shared" si="22"/>
        <v>0</v>
      </c>
      <c r="S62" s="78"/>
      <c r="T62" s="78"/>
      <c r="U62" s="78"/>
      <c r="V62" s="2">
        <f t="shared" si="23"/>
        <v>0</v>
      </c>
      <c r="W62" s="285">
        <f t="shared" si="24"/>
        <v>0</v>
      </c>
      <c r="X62" s="79">
        <f t="shared" si="16"/>
        <v>0</v>
      </c>
      <c r="Y62" s="79">
        <v>1.03</v>
      </c>
      <c r="Z62" s="15">
        <v>43.68</v>
      </c>
      <c r="AA62" s="224">
        <f t="shared" si="17"/>
        <v>44.990400000000001</v>
      </c>
      <c r="AB62" s="81">
        <f t="shared" si="25"/>
        <v>0</v>
      </c>
    </row>
    <row r="63" spans="1:28" ht="16.5" customHeight="1">
      <c r="A63" s="93">
        <v>11</v>
      </c>
      <c r="B63" s="96" t="s">
        <v>590</v>
      </c>
      <c r="C63" s="97" t="s">
        <v>39</v>
      </c>
      <c r="D63" s="1"/>
      <c r="E63" s="1">
        <v>12</v>
      </c>
      <c r="F63" s="1"/>
      <c r="G63" s="2">
        <f t="shared" si="18"/>
        <v>12</v>
      </c>
      <c r="H63" s="41">
        <f t="shared" si="11"/>
        <v>507.74879999999996</v>
      </c>
      <c r="I63" s="1"/>
      <c r="J63" s="1"/>
      <c r="K63" s="1"/>
      <c r="L63" s="2">
        <f t="shared" si="19"/>
        <v>0</v>
      </c>
      <c r="M63" s="41">
        <f t="shared" si="20"/>
        <v>0</v>
      </c>
      <c r="N63" s="1"/>
      <c r="O63" s="1"/>
      <c r="P63" s="1"/>
      <c r="Q63" s="2">
        <f t="shared" si="21"/>
        <v>0</v>
      </c>
      <c r="R63" s="41">
        <f t="shared" si="22"/>
        <v>0</v>
      </c>
      <c r="S63" s="1"/>
      <c r="T63" s="1"/>
      <c r="U63" s="1"/>
      <c r="V63" s="2">
        <f t="shared" si="23"/>
        <v>0</v>
      </c>
      <c r="W63" s="285">
        <f t="shared" si="24"/>
        <v>0</v>
      </c>
      <c r="X63" s="79">
        <f t="shared" si="16"/>
        <v>12</v>
      </c>
      <c r="Y63" s="79">
        <v>1.03</v>
      </c>
      <c r="Z63" s="15">
        <v>41.08</v>
      </c>
      <c r="AA63" s="224">
        <f t="shared" si="17"/>
        <v>42.312399999999997</v>
      </c>
      <c r="AB63" s="81">
        <f t="shared" si="25"/>
        <v>507.74879999999996</v>
      </c>
    </row>
    <row r="64" spans="1:28">
      <c r="A64" s="93">
        <v>12</v>
      </c>
      <c r="B64" s="96" t="s">
        <v>591</v>
      </c>
      <c r="C64" s="97" t="s">
        <v>42</v>
      </c>
      <c r="D64" s="1">
        <v>12</v>
      </c>
      <c r="E64" s="1"/>
      <c r="F64" s="1"/>
      <c r="G64" s="2">
        <f t="shared" si="18"/>
        <v>12</v>
      </c>
      <c r="H64" s="41">
        <f t="shared" si="11"/>
        <v>861.86279999999999</v>
      </c>
      <c r="I64" s="1"/>
      <c r="J64" s="1">
        <v>24</v>
      </c>
      <c r="K64" s="1"/>
      <c r="L64" s="2">
        <f t="shared" si="19"/>
        <v>24</v>
      </c>
      <c r="M64" s="41">
        <f t="shared" si="20"/>
        <v>1723.7256</v>
      </c>
      <c r="N64" s="1">
        <v>12</v>
      </c>
      <c r="O64" s="1"/>
      <c r="P64" s="1"/>
      <c r="Q64" s="2">
        <f t="shared" si="21"/>
        <v>12</v>
      </c>
      <c r="R64" s="41">
        <f t="shared" si="22"/>
        <v>861.86279999999999</v>
      </c>
      <c r="S64" s="1">
        <v>24</v>
      </c>
      <c r="T64" s="1"/>
      <c r="U64" s="1"/>
      <c r="V64" s="2">
        <f t="shared" si="23"/>
        <v>24</v>
      </c>
      <c r="W64" s="285">
        <f t="shared" si="24"/>
        <v>1723.7256</v>
      </c>
      <c r="X64" s="79">
        <f t="shared" si="16"/>
        <v>72</v>
      </c>
      <c r="Y64" s="79">
        <v>1.03</v>
      </c>
      <c r="Z64" s="15">
        <v>69.73</v>
      </c>
      <c r="AA64" s="224">
        <f t="shared" si="17"/>
        <v>71.821899999999999</v>
      </c>
      <c r="AB64" s="81">
        <f t="shared" si="25"/>
        <v>5171.1768000000002</v>
      </c>
    </row>
    <row r="65" spans="1:28">
      <c r="A65" s="93">
        <v>13</v>
      </c>
      <c r="B65" s="96" t="s">
        <v>592</v>
      </c>
      <c r="C65" s="97" t="s">
        <v>39</v>
      </c>
      <c r="D65" s="1"/>
      <c r="E65" s="1">
        <v>12</v>
      </c>
      <c r="F65" s="1"/>
      <c r="G65" s="2">
        <f t="shared" si="18"/>
        <v>12</v>
      </c>
      <c r="H65" s="41">
        <f t="shared" si="11"/>
        <v>951.10199999999998</v>
      </c>
      <c r="I65" s="1"/>
      <c r="J65" s="1">
        <v>12</v>
      </c>
      <c r="K65" s="1"/>
      <c r="L65" s="2">
        <f t="shared" si="19"/>
        <v>12</v>
      </c>
      <c r="M65" s="41">
        <f t="shared" si="20"/>
        <v>951.10199999999998</v>
      </c>
      <c r="N65" s="1"/>
      <c r="O65" s="1">
        <v>12</v>
      </c>
      <c r="P65" s="1"/>
      <c r="Q65" s="2">
        <f t="shared" si="21"/>
        <v>12</v>
      </c>
      <c r="R65" s="41">
        <f t="shared" si="22"/>
        <v>951.10199999999998</v>
      </c>
      <c r="S65" s="1"/>
      <c r="T65" s="1"/>
      <c r="U65" s="1"/>
      <c r="V65" s="2">
        <f t="shared" si="23"/>
        <v>0</v>
      </c>
      <c r="W65" s="285">
        <f t="shared" si="24"/>
        <v>0</v>
      </c>
      <c r="X65" s="79">
        <f t="shared" si="16"/>
        <v>36</v>
      </c>
      <c r="Y65" s="79">
        <v>1.03</v>
      </c>
      <c r="Z65" s="15">
        <v>76.95</v>
      </c>
      <c r="AA65" s="224">
        <f t="shared" si="17"/>
        <v>79.258499999999998</v>
      </c>
      <c r="AB65" s="81">
        <f t="shared" si="25"/>
        <v>2853.306</v>
      </c>
    </row>
    <row r="66" spans="1:28" ht="25.5">
      <c r="A66" s="93">
        <v>14</v>
      </c>
      <c r="B66" s="96" t="s">
        <v>593</v>
      </c>
      <c r="C66" s="97" t="s">
        <v>42</v>
      </c>
      <c r="D66" s="1"/>
      <c r="E66" s="1"/>
      <c r="F66" s="1">
        <v>2</v>
      </c>
      <c r="G66" s="2">
        <f t="shared" si="18"/>
        <v>2</v>
      </c>
      <c r="H66" s="41">
        <f t="shared" si="11"/>
        <v>831.25120000000004</v>
      </c>
      <c r="I66" s="1"/>
      <c r="J66" s="1"/>
      <c r="K66" s="1"/>
      <c r="L66" s="2">
        <f t="shared" si="19"/>
        <v>0</v>
      </c>
      <c r="M66" s="41">
        <f t="shared" si="20"/>
        <v>0</v>
      </c>
      <c r="N66" s="1"/>
      <c r="O66" s="1"/>
      <c r="P66" s="1">
        <v>2</v>
      </c>
      <c r="Q66" s="2">
        <f t="shared" si="21"/>
        <v>2</v>
      </c>
      <c r="R66" s="41">
        <f t="shared" si="22"/>
        <v>831.25120000000004</v>
      </c>
      <c r="S66" s="1"/>
      <c r="T66" s="78"/>
      <c r="U66" s="78"/>
      <c r="V66" s="2">
        <f t="shared" si="23"/>
        <v>0</v>
      </c>
      <c r="W66" s="285">
        <f t="shared" si="24"/>
        <v>0</v>
      </c>
      <c r="X66" s="79">
        <f t="shared" si="16"/>
        <v>4</v>
      </c>
      <c r="Y66" s="79">
        <v>1.03</v>
      </c>
      <c r="Z66" s="15">
        <v>403.52</v>
      </c>
      <c r="AA66" s="224">
        <f t="shared" si="17"/>
        <v>415.62560000000002</v>
      </c>
      <c r="AB66" s="81">
        <f t="shared" si="25"/>
        <v>1662.5024000000001</v>
      </c>
    </row>
    <row r="67" spans="1:28" ht="18.75" customHeight="1">
      <c r="A67" s="93">
        <v>15</v>
      </c>
      <c r="B67" s="96" t="s">
        <v>594</v>
      </c>
      <c r="C67" s="97" t="s">
        <v>42</v>
      </c>
      <c r="D67" s="1"/>
      <c r="E67" s="1"/>
      <c r="F67" s="1">
        <v>2</v>
      </c>
      <c r="G67" s="2">
        <f t="shared" si="18"/>
        <v>2</v>
      </c>
      <c r="H67" s="41">
        <f t="shared" si="11"/>
        <v>1045.2439999999999</v>
      </c>
      <c r="I67" s="1"/>
      <c r="J67" s="1"/>
      <c r="K67" s="1"/>
      <c r="L67" s="2">
        <f t="shared" si="19"/>
        <v>0</v>
      </c>
      <c r="M67" s="41">
        <f t="shared" si="20"/>
        <v>0</v>
      </c>
      <c r="N67" s="1"/>
      <c r="O67" s="1"/>
      <c r="P67" s="1">
        <v>2</v>
      </c>
      <c r="Q67" s="2">
        <f t="shared" si="21"/>
        <v>2</v>
      </c>
      <c r="R67" s="41">
        <f t="shared" si="22"/>
        <v>1045.2439999999999</v>
      </c>
      <c r="S67" s="1"/>
      <c r="T67" s="78"/>
      <c r="U67" s="78"/>
      <c r="V67" s="2">
        <f t="shared" si="23"/>
        <v>0</v>
      </c>
      <c r="W67" s="285">
        <f t="shared" si="24"/>
        <v>0</v>
      </c>
      <c r="X67" s="79">
        <f t="shared" si="16"/>
        <v>4</v>
      </c>
      <c r="Y67" s="79">
        <v>1.03</v>
      </c>
      <c r="Z67" s="15">
        <v>507.4</v>
      </c>
      <c r="AA67" s="224">
        <f t="shared" si="17"/>
        <v>522.62199999999996</v>
      </c>
      <c r="AB67" s="81">
        <f t="shared" si="25"/>
        <v>2090.4879999999998</v>
      </c>
    </row>
    <row r="68" spans="1:28" ht="25.5">
      <c r="A68" s="93">
        <v>16</v>
      </c>
      <c r="B68" s="96" t="s">
        <v>595</v>
      </c>
      <c r="C68" s="97" t="s">
        <v>42</v>
      </c>
      <c r="D68" s="1"/>
      <c r="E68" s="1"/>
      <c r="F68" s="1">
        <v>2</v>
      </c>
      <c r="G68" s="2">
        <f t="shared" si="18"/>
        <v>2</v>
      </c>
      <c r="H68" s="41">
        <f t="shared" si="11"/>
        <v>1280.7226000000001</v>
      </c>
      <c r="I68" s="1"/>
      <c r="J68" s="1"/>
      <c r="K68" s="1"/>
      <c r="L68" s="2">
        <f t="shared" si="19"/>
        <v>0</v>
      </c>
      <c r="M68" s="41">
        <f t="shared" si="20"/>
        <v>0</v>
      </c>
      <c r="N68" s="1"/>
      <c r="O68" s="1"/>
      <c r="P68" s="1">
        <v>2</v>
      </c>
      <c r="Q68" s="2">
        <f t="shared" si="21"/>
        <v>2</v>
      </c>
      <c r="R68" s="41">
        <f t="shared" si="22"/>
        <v>1280.7226000000001</v>
      </c>
      <c r="S68" s="78"/>
      <c r="T68" s="78"/>
      <c r="U68" s="78"/>
      <c r="V68" s="2">
        <f t="shared" si="23"/>
        <v>0</v>
      </c>
      <c r="W68" s="285">
        <f t="shared" si="24"/>
        <v>0</v>
      </c>
      <c r="X68" s="79">
        <f t="shared" si="16"/>
        <v>4</v>
      </c>
      <c r="Y68" s="79">
        <v>1.03</v>
      </c>
      <c r="Z68" s="15">
        <v>621.71</v>
      </c>
      <c r="AA68" s="224">
        <f t="shared" si="17"/>
        <v>640.36130000000003</v>
      </c>
      <c r="AB68" s="81">
        <f t="shared" si="25"/>
        <v>2561.4452000000001</v>
      </c>
    </row>
    <row r="69" spans="1:28">
      <c r="A69" s="93">
        <v>17</v>
      </c>
      <c r="B69" s="96" t="s">
        <v>596</v>
      </c>
      <c r="C69" s="97" t="s">
        <v>39</v>
      </c>
      <c r="D69" s="78"/>
      <c r="E69" s="78"/>
      <c r="F69" s="78">
        <v>2</v>
      </c>
      <c r="G69" s="2">
        <f t="shared" si="18"/>
        <v>2</v>
      </c>
      <c r="H69" s="41">
        <f t="shared" si="11"/>
        <v>72.161799999999999</v>
      </c>
      <c r="I69" s="78"/>
      <c r="J69" s="78"/>
      <c r="K69" s="78"/>
      <c r="L69" s="2">
        <f t="shared" si="19"/>
        <v>0</v>
      </c>
      <c r="M69" s="41">
        <f t="shared" si="20"/>
        <v>0</v>
      </c>
      <c r="N69" s="78"/>
      <c r="O69" s="78"/>
      <c r="P69" s="78"/>
      <c r="Q69" s="2">
        <f t="shared" si="21"/>
        <v>0</v>
      </c>
      <c r="R69" s="41">
        <f t="shared" si="22"/>
        <v>0</v>
      </c>
      <c r="S69" s="78"/>
      <c r="T69" s="78"/>
      <c r="U69" s="78"/>
      <c r="V69" s="2">
        <f t="shared" si="23"/>
        <v>0</v>
      </c>
      <c r="W69" s="285">
        <f t="shared" si="24"/>
        <v>0</v>
      </c>
      <c r="X69" s="79">
        <f t="shared" si="16"/>
        <v>2</v>
      </c>
      <c r="Y69" s="79">
        <v>1.03</v>
      </c>
      <c r="Z69" s="15">
        <v>35.03</v>
      </c>
      <c r="AA69" s="224">
        <f t="shared" si="17"/>
        <v>36.0809</v>
      </c>
      <c r="AB69" s="81">
        <f t="shared" si="25"/>
        <v>72.161799999999999</v>
      </c>
    </row>
    <row r="70" spans="1:28">
      <c r="A70" s="93">
        <v>18</v>
      </c>
      <c r="B70" s="96" t="s">
        <v>597</v>
      </c>
      <c r="C70" s="97" t="s">
        <v>42</v>
      </c>
      <c r="D70" s="1">
        <v>1</v>
      </c>
      <c r="E70" s="1"/>
      <c r="F70" s="1"/>
      <c r="G70" s="2">
        <f t="shared" si="18"/>
        <v>1</v>
      </c>
      <c r="H70" s="41">
        <f t="shared" si="11"/>
        <v>143.54080000000002</v>
      </c>
      <c r="I70" s="1">
        <v>1</v>
      </c>
      <c r="J70" s="1"/>
      <c r="K70" s="1"/>
      <c r="L70" s="2">
        <f t="shared" si="19"/>
        <v>1</v>
      </c>
      <c r="M70" s="41">
        <f t="shared" si="20"/>
        <v>143.54080000000002</v>
      </c>
      <c r="N70" s="1">
        <v>1</v>
      </c>
      <c r="O70" s="1"/>
      <c r="P70" s="1"/>
      <c r="Q70" s="2">
        <f t="shared" si="21"/>
        <v>1</v>
      </c>
      <c r="R70" s="41">
        <f t="shared" si="22"/>
        <v>143.54080000000002</v>
      </c>
      <c r="S70" s="1"/>
      <c r="T70" s="1"/>
      <c r="U70" s="78"/>
      <c r="V70" s="2">
        <f t="shared" si="23"/>
        <v>0</v>
      </c>
      <c r="W70" s="285">
        <f t="shared" si="24"/>
        <v>0</v>
      </c>
      <c r="X70" s="79">
        <f t="shared" si="16"/>
        <v>3</v>
      </c>
      <c r="Y70" s="79">
        <v>1.03</v>
      </c>
      <c r="Z70" s="15">
        <v>139.36000000000001</v>
      </c>
      <c r="AA70" s="224">
        <f t="shared" si="17"/>
        <v>143.54080000000002</v>
      </c>
      <c r="AB70" s="81">
        <f t="shared" si="25"/>
        <v>430.62240000000008</v>
      </c>
    </row>
    <row r="71" spans="1:28">
      <c r="A71" s="93">
        <v>19</v>
      </c>
      <c r="B71" s="96" t="s">
        <v>598</v>
      </c>
      <c r="C71" s="97" t="s">
        <v>42</v>
      </c>
      <c r="D71" s="1">
        <v>1</v>
      </c>
      <c r="E71" s="1"/>
      <c r="F71" s="1"/>
      <c r="G71" s="2">
        <f t="shared" si="18"/>
        <v>1</v>
      </c>
      <c r="H71" s="41">
        <f t="shared" si="11"/>
        <v>201.22080000000003</v>
      </c>
      <c r="I71" s="1">
        <v>1</v>
      </c>
      <c r="J71" s="1"/>
      <c r="K71" s="1"/>
      <c r="L71" s="2">
        <f t="shared" si="19"/>
        <v>1</v>
      </c>
      <c r="M71" s="41">
        <f t="shared" si="20"/>
        <v>201.22080000000003</v>
      </c>
      <c r="N71" s="1">
        <v>1</v>
      </c>
      <c r="O71" s="1"/>
      <c r="P71" s="1"/>
      <c r="Q71" s="2">
        <f t="shared" si="21"/>
        <v>1</v>
      </c>
      <c r="R71" s="41">
        <f t="shared" si="22"/>
        <v>201.22080000000003</v>
      </c>
      <c r="S71" s="1"/>
      <c r="T71" s="78"/>
      <c r="U71" s="78"/>
      <c r="V71" s="2">
        <f t="shared" si="23"/>
        <v>0</v>
      </c>
      <c r="W71" s="285">
        <f t="shared" si="24"/>
        <v>0</v>
      </c>
      <c r="X71" s="79">
        <f t="shared" si="16"/>
        <v>3</v>
      </c>
      <c r="Y71" s="79">
        <v>1.03</v>
      </c>
      <c r="Z71" s="15">
        <v>195.36</v>
      </c>
      <c r="AA71" s="224">
        <f t="shared" si="17"/>
        <v>201.22080000000003</v>
      </c>
      <c r="AB71" s="81">
        <f t="shared" si="25"/>
        <v>603.66240000000005</v>
      </c>
    </row>
    <row r="72" spans="1:28">
      <c r="A72" s="93">
        <v>20</v>
      </c>
      <c r="B72" s="96" t="s">
        <v>599</v>
      </c>
      <c r="C72" s="97" t="s">
        <v>39</v>
      </c>
      <c r="D72" s="1"/>
      <c r="E72" s="1"/>
      <c r="F72" s="1"/>
      <c r="G72" s="2">
        <f t="shared" si="18"/>
        <v>0</v>
      </c>
      <c r="H72" s="41">
        <f t="shared" si="11"/>
        <v>0</v>
      </c>
      <c r="I72" s="1"/>
      <c r="J72" s="1"/>
      <c r="K72" s="1">
        <v>60</v>
      </c>
      <c r="L72" s="2">
        <f t="shared" si="19"/>
        <v>60</v>
      </c>
      <c r="M72" s="41">
        <f t="shared" si="20"/>
        <v>622.32600000000014</v>
      </c>
      <c r="N72" s="1"/>
      <c r="O72" s="1"/>
      <c r="P72" s="1"/>
      <c r="Q72" s="2">
        <f t="shared" si="21"/>
        <v>0</v>
      </c>
      <c r="R72" s="41">
        <f t="shared" si="22"/>
        <v>0</v>
      </c>
      <c r="S72" s="1"/>
      <c r="T72" s="78"/>
      <c r="U72" s="78"/>
      <c r="V72" s="2">
        <f t="shared" si="23"/>
        <v>0</v>
      </c>
      <c r="W72" s="285">
        <f t="shared" si="24"/>
        <v>0</v>
      </c>
      <c r="X72" s="79">
        <f t="shared" si="16"/>
        <v>60</v>
      </c>
      <c r="Y72" s="79">
        <v>1.03</v>
      </c>
      <c r="Z72" s="15">
        <v>10.07</v>
      </c>
      <c r="AA72" s="224">
        <f t="shared" si="17"/>
        <v>10.372100000000001</v>
      </c>
      <c r="AB72" s="81">
        <f t="shared" si="25"/>
        <v>622.32600000000014</v>
      </c>
    </row>
    <row r="73" spans="1:28">
      <c r="A73" s="93">
        <v>21</v>
      </c>
      <c r="B73" s="96" t="s">
        <v>600</v>
      </c>
      <c r="C73" s="97" t="s">
        <v>39</v>
      </c>
      <c r="D73" s="1"/>
      <c r="E73" s="1">
        <v>12</v>
      </c>
      <c r="F73" s="1"/>
      <c r="G73" s="2">
        <f t="shared" si="18"/>
        <v>12</v>
      </c>
      <c r="H73" s="41">
        <f t="shared" si="11"/>
        <v>26.697600000000001</v>
      </c>
      <c r="I73" s="1"/>
      <c r="J73" s="1"/>
      <c r="K73" s="1"/>
      <c r="L73" s="2">
        <f t="shared" si="19"/>
        <v>0</v>
      </c>
      <c r="M73" s="41">
        <f t="shared" si="20"/>
        <v>0</v>
      </c>
      <c r="N73" s="1"/>
      <c r="O73" s="1"/>
      <c r="P73" s="1"/>
      <c r="Q73" s="2">
        <f t="shared" si="21"/>
        <v>0</v>
      </c>
      <c r="R73" s="41">
        <f t="shared" si="22"/>
        <v>0</v>
      </c>
      <c r="S73" s="1"/>
      <c r="T73" s="78"/>
      <c r="U73" s="78"/>
      <c r="V73" s="2">
        <f t="shared" si="23"/>
        <v>0</v>
      </c>
      <c r="W73" s="285">
        <f t="shared" si="24"/>
        <v>0</v>
      </c>
      <c r="X73" s="79">
        <f t="shared" si="16"/>
        <v>12</v>
      </c>
      <c r="Y73" s="79">
        <v>1.03</v>
      </c>
      <c r="Z73" s="15">
        <v>2.16</v>
      </c>
      <c r="AA73" s="224">
        <f t="shared" si="17"/>
        <v>2.2248000000000001</v>
      </c>
      <c r="AB73" s="81">
        <f t="shared" si="25"/>
        <v>26.697600000000001</v>
      </c>
    </row>
    <row r="74" spans="1:28">
      <c r="A74" s="93">
        <v>22</v>
      </c>
      <c r="B74" s="96" t="s">
        <v>601</v>
      </c>
      <c r="C74" s="97" t="s">
        <v>42</v>
      </c>
      <c r="D74" s="78"/>
      <c r="E74" s="78">
        <v>12</v>
      </c>
      <c r="F74" s="78"/>
      <c r="G74" s="2">
        <f t="shared" si="18"/>
        <v>12</v>
      </c>
      <c r="H74" s="41">
        <f t="shared" si="11"/>
        <v>705.63239999999996</v>
      </c>
      <c r="I74" s="78"/>
      <c r="J74" s="78">
        <v>12</v>
      </c>
      <c r="K74" s="78"/>
      <c r="L74" s="2">
        <f t="shared" si="19"/>
        <v>12</v>
      </c>
      <c r="M74" s="41">
        <f t="shared" si="20"/>
        <v>705.63239999999996</v>
      </c>
      <c r="N74" s="78">
        <v>12</v>
      </c>
      <c r="O74" s="78"/>
      <c r="P74" s="78"/>
      <c r="Q74" s="2">
        <f t="shared" si="21"/>
        <v>12</v>
      </c>
      <c r="R74" s="41">
        <f t="shared" si="22"/>
        <v>705.63239999999996</v>
      </c>
      <c r="S74" s="78"/>
      <c r="T74" s="78"/>
      <c r="U74" s="78"/>
      <c r="V74" s="2">
        <f t="shared" si="23"/>
        <v>0</v>
      </c>
      <c r="W74" s="285">
        <f t="shared" si="24"/>
        <v>0</v>
      </c>
      <c r="X74" s="79">
        <f t="shared" si="16"/>
        <v>36</v>
      </c>
      <c r="Y74" s="79">
        <v>1.03</v>
      </c>
      <c r="Z74" s="15">
        <v>57.09</v>
      </c>
      <c r="AA74" s="224">
        <f t="shared" si="17"/>
        <v>58.802700000000002</v>
      </c>
      <c r="AB74" s="81">
        <f t="shared" si="25"/>
        <v>2116.8971999999999</v>
      </c>
    </row>
    <row r="75" spans="1:28" ht="14.25" customHeight="1">
      <c r="A75" s="93">
        <v>23</v>
      </c>
      <c r="B75" s="96" t="s">
        <v>602</v>
      </c>
      <c r="C75" s="97" t="s">
        <v>39</v>
      </c>
      <c r="D75" s="1"/>
      <c r="E75" s="1">
        <v>12</v>
      </c>
      <c r="F75" s="1"/>
      <c r="G75" s="2">
        <f t="shared" si="18"/>
        <v>12</v>
      </c>
      <c r="H75" s="41">
        <f t="shared" si="11"/>
        <v>1024.2732000000001</v>
      </c>
      <c r="I75" s="1"/>
      <c r="J75" s="1">
        <v>12</v>
      </c>
      <c r="K75" s="1"/>
      <c r="L75" s="2">
        <f t="shared" si="19"/>
        <v>12</v>
      </c>
      <c r="M75" s="41">
        <f t="shared" si="20"/>
        <v>1024.2732000000001</v>
      </c>
      <c r="N75" s="1"/>
      <c r="O75" s="1"/>
      <c r="P75" s="1"/>
      <c r="Q75" s="2">
        <f t="shared" si="21"/>
        <v>0</v>
      </c>
      <c r="R75" s="41">
        <f t="shared" si="22"/>
        <v>0</v>
      </c>
      <c r="S75" s="1">
        <v>12</v>
      </c>
      <c r="T75" s="78"/>
      <c r="U75" s="78"/>
      <c r="V75" s="2">
        <f t="shared" si="23"/>
        <v>12</v>
      </c>
      <c r="W75" s="285">
        <f t="shared" si="24"/>
        <v>1024.2732000000001</v>
      </c>
      <c r="X75" s="79">
        <f t="shared" si="16"/>
        <v>36</v>
      </c>
      <c r="Y75" s="79">
        <v>1.03</v>
      </c>
      <c r="Z75" s="15">
        <v>82.87</v>
      </c>
      <c r="AA75" s="224">
        <f t="shared" si="17"/>
        <v>85.356100000000012</v>
      </c>
      <c r="AB75" s="81">
        <f t="shared" si="25"/>
        <v>3072.8196000000003</v>
      </c>
    </row>
    <row r="76" spans="1:28" ht="15" hidden="1" customHeight="1">
      <c r="A76" s="93">
        <v>27</v>
      </c>
      <c r="B76" s="100" t="s">
        <v>603</v>
      </c>
      <c r="C76" s="97" t="s">
        <v>40</v>
      </c>
      <c r="D76" s="78"/>
      <c r="E76" s="78"/>
      <c r="F76" s="78"/>
      <c r="G76" s="2">
        <f t="shared" si="18"/>
        <v>0</v>
      </c>
      <c r="H76" s="41">
        <f t="shared" si="11"/>
        <v>0</v>
      </c>
      <c r="I76" s="78"/>
      <c r="J76" s="78"/>
      <c r="K76" s="78"/>
      <c r="L76" s="2">
        <f t="shared" si="19"/>
        <v>0</v>
      </c>
      <c r="M76" s="41">
        <f t="shared" si="20"/>
        <v>0</v>
      </c>
      <c r="N76" s="78"/>
      <c r="O76" s="78"/>
      <c r="P76" s="78"/>
      <c r="Q76" s="2">
        <f t="shared" si="21"/>
        <v>0</v>
      </c>
      <c r="R76" s="41">
        <f t="shared" si="22"/>
        <v>0</v>
      </c>
      <c r="S76" s="78"/>
      <c r="T76" s="78"/>
      <c r="U76" s="78"/>
      <c r="V76" s="2">
        <f t="shared" si="23"/>
        <v>0</v>
      </c>
      <c r="W76" s="285">
        <f t="shared" si="24"/>
        <v>0</v>
      </c>
      <c r="X76" s="79">
        <f t="shared" si="16"/>
        <v>0</v>
      </c>
      <c r="Y76" s="79">
        <v>1.03</v>
      </c>
      <c r="Z76" s="15">
        <v>12.48</v>
      </c>
      <c r="AA76" s="224">
        <f t="shared" si="17"/>
        <v>12.8544</v>
      </c>
      <c r="AB76" s="81">
        <f t="shared" si="25"/>
        <v>0</v>
      </c>
    </row>
    <row r="77" spans="1:28" ht="16.5" hidden="1" customHeight="1">
      <c r="A77" s="93">
        <v>28</v>
      </c>
      <c r="B77" s="98" t="s">
        <v>604</v>
      </c>
      <c r="C77" s="97" t="s">
        <v>40</v>
      </c>
      <c r="D77" s="78"/>
      <c r="E77" s="78"/>
      <c r="F77" s="78"/>
      <c r="G77" s="2">
        <f t="shared" si="18"/>
        <v>0</v>
      </c>
      <c r="H77" s="41">
        <f t="shared" si="11"/>
        <v>0</v>
      </c>
      <c r="I77" s="78"/>
      <c r="J77" s="78"/>
      <c r="K77" s="78"/>
      <c r="L77" s="2">
        <f t="shared" si="19"/>
        <v>0</v>
      </c>
      <c r="M77" s="41">
        <f t="shared" si="20"/>
        <v>0</v>
      </c>
      <c r="N77" s="78"/>
      <c r="O77" s="78"/>
      <c r="P77" s="78"/>
      <c r="Q77" s="2">
        <f t="shared" si="21"/>
        <v>0</v>
      </c>
      <c r="R77" s="41">
        <f t="shared" si="22"/>
        <v>0</v>
      </c>
      <c r="S77" s="78"/>
      <c r="T77" s="78"/>
      <c r="U77" s="78"/>
      <c r="V77" s="2">
        <f t="shared" si="23"/>
        <v>0</v>
      </c>
      <c r="W77" s="285">
        <f t="shared" si="24"/>
        <v>0</v>
      </c>
      <c r="X77" s="79">
        <f t="shared" si="16"/>
        <v>0</v>
      </c>
      <c r="Y77" s="79">
        <v>1.03</v>
      </c>
      <c r="Z77" s="15">
        <v>16.64</v>
      </c>
      <c r="AA77" s="224">
        <f t="shared" si="17"/>
        <v>17.139200000000002</v>
      </c>
      <c r="AB77" s="81">
        <f t="shared" si="25"/>
        <v>0</v>
      </c>
    </row>
    <row r="78" spans="1:28">
      <c r="A78" s="93">
        <v>24</v>
      </c>
      <c r="B78" s="96" t="s">
        <v>605</v>
      </c>
      <c r="C78" s="97" t="s">
        <v>50</v>
      </c>
      <c r="D78" s="1">
        <v>2</v>
      </c>
      <c r="E78" s="1"/>
      <c r="F78" s="1"/>
      <c r="G78" s="2">
        <f t="shared" si="18"/>
        <v>2</v>
      </c>
      <c r="H78" s="41">
        <f t="shared" si="11"/>
        <v>482.04</v>
      </c>
      <c r="I78" s="1">
        <v>1</v>
      </c>
      <c r="J78" s="1"/>
      <c r="K78" s="1"/>
      <c r="L78" s="2">
        <f t="shared" si="19"/>
        <v>1</v>
      </c>
      <c r="M78" s="41">
        <f t="shared" si="20"/>
        <v>241.02</v>
      </c>
      <c r="N78" s="1">
        <v>1</v>
      </c>
      <c r="O78" s="1"/>
      <c r="P78" s="1"/>
      <c r="Q78" s="2">
        <f t="shared" si="21"/>
        <v>1</v>
      </c>
      <c r="R78" s="41">
        <f t="shared" si="22"/>
        <v>241.02</v>
      </c>
      <c r="S78" s="1"/>
      <c r="T78" s="1">
        <v>1</v>
      </c>
      <c r="U78" s="78"/>
      <c r="V78" s="2">
        <f t="shared" si="23"/>
        <v>1</v>
      </c>
      <c r="W78" s="285">
        <f t="shared" si="24"/>
        <v>241.02</v>
      </c>
      <c r="X78" s="79">
        <f t="shared" si="16"/>
        <v>5</v>
      </c>
      <c r="Y78" s="79">
        <v>1.03</v>
      </c>
      <c r="Z78" s="15">
        <v>234</v>
      </c>
      <c r="AA78" s="224">
        <f t="shared" si="17"/>
        <v>241.02</v>
      </c>
      <c r="AB78" s="81">
        <f t="shared" si="25"/>
        <v>1205.1000000000001</v>
      </c>
    </row>
    <row r="79" spans="1:28">
      <c r="A79" s="93">
        <v>25</v>
      </c>
      <c r="B79" s="96" t="s">
        <v>606</v>
      </c>
      <c r="C79" s="97" t="s">
        <v>50</v>
      </c>
      <c r="D79" s="1">
        <v>1</v>
      </c>
      <c r="E79" s="1"/>
      <c r="F79" s="1"/>
      <c r="G79" s="2">
        <f t="shared" si="18"/>
        <v>1</v>
      </c>
      <c r="H79" s="41">
        <f t="shared" si="11"/>
        <v>299.93599999999998</v>
      </c>
      <c r="I79" s="1">
        <v>1</v>
      </c>
      <c r="J79" s="1"/>
      <c r="K79" s="1"/>
      <c r="L79" s="2">
        <f t="shared" si="19"/>
        <v>1</v>
      </c>
      <c r="M79" s="41">
        <f t="shared" si="20"/>
        <v>299.93599999999998</v>
      </c>
      <c r="N79" s="1">
        <v>1</v>
      </c>
      <c r="O79" s="1"/>
      <c r="P79" s="1"/>
      <c r="Q79" s="2">
        <f t="shared" si="21"/>
        <v>1</v>
      </c>
      <c r="R79" s="41">
        <f t="shared" si="22"/>
        <v>299.93599999999998</v>
      </c>
      <c r="S79" s="1"/>
      <c r="T79" s="1">
        <v>1</v>
      </c>
      <c r="U79" s="78"/>
      <c r="V79" s="2">
        <f t="shared" si="23"/>
        <v>1</v>
      </c>
      <c r="W79" s="285">
        <f t="shared" si="24"/>
        <v>299.93599999999998</v>
      </c>
      <c r="X79" s="79">
        <f t="shared" si="16"/>
        <v>4</v>
      </c>
      <c r="Y79" s="79">
        <v>1.03</v>
      </c>
      <c r="Z79" s="15">
        <v>291.2</v>
      </c>
      <c r="AA79" s="224">
        <f t="shared" si="17"/>
        <v>299.93599999999998</v>
      </c>
      <c r="AB79" s="81">
        <f t="shared" si="25"/>
        <v>1199.7439999999999</v>
      </c>
    </row>
    <row r="80" spans="1:28" hidden="1">
      <c r="A80" s="93">
        <v>31</v>
      </c>
      <c r="B80" s="96" t="s">
        <v>607</v>
      </c>
      <c r="C80" s="97" t="s">
        <v>44</v>
      </c>
      <c r="D80" s="78"/>
      <c r="E80" s="78"/>
      <c r="F80" s="78"/>
      <c r="G80" s="2">
        <f t="shared" si="18"/>
        <v>0</v>
      </c>
      <c r="H80" s="41">
        <f t="shared" si="11"/>
        <v>0</v>
      </c>
      <c r="I80" s="78"/>
      <c r="J80" s="78"/>
      <c r="K80" s="78"/>
      <c r="L80" s="2">
        <f t="shared" si="19"/>
        <v>0</v>
      </c>
      <c r="M80" s="41">
        <f t="shared" si="20"/>
        <v>0</v>
      </c>
      <c r="N80" s="78"/>
      <c r="O80" s="78"/>
      <c r="P80" s="78"/>
      <c r="Q80" s="2">
        <f t="shared" si="21"/>
        <v>0</v>
      </c>
      <c r="R80" s="41">
        <f t="shared" si="22"/>
        <v>0</v>
      </c>
      <c r="S80" s="78"/>
      <c r="T80" s="78"/>
      <c r="U80" s="78"/>
      <c r="V80" s="2">
        <f t="shared" si="23"/>
        <v>0</v>
      </c>
      <c r="W80" s="285">
        <f t="shared" si="24"/>
        <v>0</v>
      </c>
      <c r="X80" s="79">
        <f t="shared" si="16"/>
        <v>0</v>
      </c>
      <c r="Y80" s="79">
        <v>1.03</v>
      </c>
      <c r="Z80" s="15">
        <v>166.4</v>
      </c>
      <c r="AA80" s="224">
        <f t="shared" si="17"/>
        <v>171.39200000000002</v>
      </c>
      <c r="AB80" s="81">
        <f t="shared" si="25"/>
        <v>0</v>
      </c>
    </row>
    <row r="81" spans="1:28" hidden="1">
      <c r="A81" s="93">
        <v>32</v>
      </c>
      <c r="B81" s="96" t="s">
        <v>608</v>
      </c>
      <c r="C81" s="97" t="s">
        <v>44</v>
      </c>
      <c r="D81" s="78"/>
      <c r="E81" s="78"/>
      <c r="F81" s="78"/>
      <c r="G81" s="2">
        <f t="shared" si="18"/>
        <v>0</v>
      </c>
      <c r="H81" s="41">
        <f t="shared" si="11"/>
        <v>0</v>
      </c>
      <c r="I81" s="78"/>
      <c r="J81" s="78"/>
      <c r="K81" s="78"/>
      <c r="L81" s="2">
        <f t="shared" si="19"/>
        <v>0</v>
      </c>
      <c r="M81" s="41">
        <f t="shared" si="20"/>
        <v>0</v>
      </c>
      <c r="N81" s="78"/>
      <c r="O81" s="78"/>
      <c r="P81" s="78"/>
      <c r="Q81" s="2">
        <f t="shared" si="21"/>
        <v>0</v>
      </c>
      <c r="R81" s="41">
        <f t="shared" si="22"/>
        <v>0</v>
      </c>
      <c r="S81" s="78"/>
      <c r="T81" s="78"/>
      <c r="U81" s="78"/>
      <c r="V81" s="2">
        <f t="shared" si="23"/>
        <v>0</v>
      </c>
      <c r="W81" s="285">
        <f t="shared" si="24"/>
        <v>0</v>
      </c>
      <c r="X81" s="79">
        <f t="shared" si="16"/>
        <v>0</v>
      </c>
      <c r="Y81" s="79">
        <v>1.03</v>
      </c>
      <c r="Z81" s="15">
        <v>182</v>
      </c>
      <c r="AA81" s="224">
        <f t="shared" si="17"/>
        <v>187.46</v>
      </c>
      <c r="AB81" s="81">
        <f t="shared" si="25"/>
        <v>0</v>
      </c>
    </row>
    <row r="82" spans="1:28" hidden="1">
      <c r="A82" s="93">
        <v>33</v>
      </c>
      <c r="B82" s="96" t="s">
        <v>609</v>
      </c>
      <c r="C82" s="97" t="s">
        <v>42</v>
      </c>
      <c r="D82" s="1"/>
      <c r="E82" s="1"/>
      <c r="F82" s="1"/>
      <c r="G82" s="2">
        <f t="shared" si="18"/>
        <v>0</v>
      </c>
      <c r="H82" s="41">
        <f t="shared" si="11"/>
        <v>0</v>
      </c>
      <c r="I82" s="1"/>
      <c r="J82" s="1"/>
      <c r="K82" s="1"/>
      <c r="L82" s="2">
        <f t="shared" si="19"/>
        <v>0</v>
      </c>
      <c r="M82" s="41">
        <f t="shared" si="20"/>
        <v>0</v>
      </c>
      <c r="N82" s="1"/>
      <c r="O82" s="1"/>
      <c r="P82" s="1"/>
      <c r="Q82" s="2">
        <f t="shared" si="21"/>
        <v>0</v>
      </c>
      <c r="R82" s="41">
        <f t="shared" si="22"/>
        <v>0</v>
      </c>
      <c r="S82" s="1"/>
      <c r="T82" s="1"/>
      <c r="U82" s="78"/>
      <c r="V82" s="2">
        <f t="shared" si="23"/>
        <v>0</v>
      </c>
      <c r="W82" s="285">
        <f t="shared" si="24"/>
        <v>0</v>
      </c>
      <c r="X82" s="79">
        <f t="shared" si="16"/>
        <v>0</v>
      </c>
      <c r="Y82" s="79">
        <v>1.03</v>
      </c>
      <c r="Z82" s="15">
        <v>935.89</v>
      </c>
      <c r="AA82" s="224">
        <f t="shared" si="17"/>
        <v>963.96670000000006</v>
      </c>
      <c r="AB82" s="81">
        <f t="shared" si="25"/>
        <v>0</v>
      </c>
    </row>
    <row r="83" spans="1:28">
      <c r="A83" s="93">
        <v>26</v>
      </c>
      <c r="B83" s="96" t="s">
        <v>610</v>
      </c>
      <c r="C83" s="97" t="s">
        <v>44</v>
      </c>
      <c r="D83" s="1">
        <v>1</v>
      </c>
      <c r="E83" s="1"/>
      <c r="F83" s="1"/>
      <c r="G83" s="2">
        <f t="shared" si="18"/>
        <v>1</v>
      </c>
      <c r="H83" s="41">
        <f t="shared" si="11"/>
        <v>256.01679999999999</v>
      </c>
      <c r="I83" s="1">
        <v>1</v>
      </c>
      <c r="J83" s="1"/>
      <c r="K83" s="1"/>
      <c r="L83" s="2">
        <f t="shared" si="19"/>
        <v>1</v>
      </c>
      <c r="M83" s="41">
        <f t="shared" si="20"/>
        <v>256.01679999999999</v>
      </c>
      <c r="N83" s="1">
        <v>1</v>
      </c>
      <c r="O83" s="1"/>
      <c r="P83" s="1"/>
      <c r="Q83" s="2">
        <f t="shared" si="21"/>
        <v>1</v>
      </c>
      <c r="R83" s="41">
        <f t="shared" si="22"/>
        <v>256.01679999999999</v>
      </c>
      <c r="S83" s="1"/>
      <c r="T83" s="1">
        <v>1</v>
      </c>
      <c r="U83" s="78"/>
      <c r="V83" s="2">
        <f t="shared" si="23"/>
        <v>1</v>
      </c>
      <c r="W83" s="285">
        <f t="shared" si="24"/>
        <v>256.01679999999999</v>
      </c>
      <c r="X83" s="79">
        <f t="shared" si="16"/>
        <v>4</v>
      </c>
      <c r="Y83" s="79">
        <v>1.03</v>
      </c>
      <c r="Z83" s="15">
        <v>248.56</v>
      </c>
      <c r="AA83" s="224">
        <f t="shared" si="17"/>
        <v>256.01679999999999</v>
      </c>
      <c r="AB83" s="81">
        <f t="shared" si="25"/>
        <v>1024.0672</v>
      </c>
    </row>
    <row r="84" spans="1:28">
      <c r="A84" s="93">
        <v>27</v>
      </c>
      <c r="B84" s="96" t="s">
        <v>611</v>
      </c>
      <c r="C84" s="97" t="s">
        <v>44</v>
      </c>
      <c r="D84" s="1">
        <v>1</v>
      </c>
      <c r="E84" s="1"/>
      <c r="F84" s="1"/>
      <c r="G84" s="2">
        <f t="shared" si="18"/>
        <v>1</v>
      </c>
      <c r="H84" s="41">
        <f t="shared" si="11"/>
        <v>308.97940000000006</v>
      </c>
      <c r="I84" s="1">
        <v>1</v>
      </c>
      <c r="J84" s="1"/>
      <c r="K84" s="1"/>
      <c r="L84" s="2">
        <f t="shared" si="19"/>
        <v>1</v>
      </c>
      <c r="M84" s="41">
        <f t="shared" si="20"/>
        <v>308.97940000000006</v>
      </c>
      <c r="N84" s="1">
        <v>1</v>
      </c>
      <c r="O84" s="1"/>
      <c r="P84" s="1"/>
      <c r="Q84" s="2">
        <f t="shared" si="21"/>
        <v>1</v>
      </c>
      <c r="R84" s="41">
        <f t="shared" si="22"/>
        <v>308.97940000000006</v>
      </c>
      <c r="S84" s="1"/>
      <c r="T84" s="1">
        <v>1</v>
      </c>
      <c r="U84" s="78"/>
      <c r="V84" s="2">
        <f t="shared" si="23"/>
        <v>1</v>
      </c>
      <c r="W84" s="285">
        <f t="shared" si="24"/>
        <v>308.97940000000006</v>
      </c>
      <c r="X84" s="79">
        <f t="shared" si="16"/>
        <v>4</v>
      </c>
      <c r="Y84" s="79">
        <v>1.03</v>
      </c>
      <c r="Z84" s="15">
        <v>299.98</v>
      </c>
      <c r="AA84" s="224">
        <f t="shared" si="17"/>
        <v>308.97940000000006</v>
      </c>
      <c r="AB84" s="81">
        <f t="shared" si="25"/>
        <v>1235.9176000000002</v>
      </c>
    </row>
    <row r="85" spans="1:28">
      <c r="A85" s="93">
        <v>28</v>
      </c>
      <c r="B85" s="96" t="s">
        <v>612</v>
      </c>
      <c r="C85" s="97" t="s">
        <v>51</v>
      </c>
      <c r="D85" s="1"/>
      <c r="E85" s="1"/>
      <c r="F85" s="1">
        <v>12</v>
      </c>
      <c r="G85" s="2">
        <f t="shared" si="18"/>
        <v>12</v>
      </c>
      <c r="H85" s="41">
        <f t="shared" si="11"/>
        <v>604.15679999999998</v>
      </c>
      <c r="I85" s="1"/>
      <c r="J85" s="1"/>
      <c r="K85" s="1"/>
      <c r="L85" s="2">
        <f t="shared" si="19"/>
        <v>0</v>
      </c>
      <c r="M85" s="41">
        <f t="shared" si="20"/>
        <v>0</v>
      </c>
      <c r="N85" s="1"/>
      <c r="O85" s="1"/>
      <c r="P85" s="1">
        <v>12</v>
      </c>
      <c r="Q85" s="2">
        <f t="shared" si="21"/>
        <v>12</v>
      </c>
      <c r="R85" s="41">
        <f t="shared" si="22"/>
        <v>604.15679999999998</v>
      </c>
      <c r="S85" s="1"/>
      <c r="T85" s="1"/>
      <c r="U85" s="78"/>
      <c r="V85" s="2">
        <f t="shared" si="23"/>
        <v>0</v>
      </c>
      <c r="W85" s="285">
        <f t="shared" si="24"/>
        <v>0</v>
      </c>
      <c r="X85" s="79">
        <f t="shared" si="16"/>
        <v>24</v>
      </c>
      <c r="Y85" s="79">
        <v>1.03</v>
      </c>
      <c r="Z85" s="15">
        <v>48.88</v>
      </c>
      <c r="AA85" s="224">
        <f t="shared" si="17"/>
        <v>50.346400000000003</v>
      </c>
      <c r="AB85" s="81">
        <f t="shared" si="25"/>
        <v>1208.3136</v>
      </c>
    </row>
    <row r="86" spans="1:28">
      <c r="A86" s="93">
        <v>29</v>
      </c>
      <c r="B86" s="96" t="s">
        <v>613</v>
      </c>
      <c r="C86" s="97" t="s">
        <v>42</v>
      </c>
      <c r="D86" s="1"/>
      <c r="E86" s="1"/>
      <c r="F86" s="1"/>
      <c r="G86" s="2">
        <f t="shared" si="18"/>
        <v>0</v>
      </c>
      <c r="H86" s="41">
        <f t="shared" si="11"/>
        <v>0</v>
      </c>
      <c r="I86" s="1"/>
      <c r="J86" s="1">
        <v>2</v>
      </c>
      <c r="K86" s="1"/>
      <c r="L86" s="2">
        <f t="shared" si="19"/>
        <v>2</v>
      </c>
      <c r="M86" s="41">
        <f t="shared" si="20"/>
        <v>104.7304</v>
      </c>
      <c r="N86" s="1"/>
      <c r="O86" s="1"/>
      <c r="P86" s="1"/>
      <c r="Q86" s="2">
        <f t="shared" si="21"/>
        <v>0</v>
      </c>
      <c r="R86" s="41">
        <f t="shared" si="22"/>
        <v>0</v>
      </c>
      <c r="S86" s="1"/>
      <c r="T86" s="1"/>
      <c r="U86" s="78"/>
      <c r="V86" s="2">
        <f t="shared" si="23"/>
        <v>0</v>
      </c>
      <c r="W86" s="285">
        <f t="shared" si="24"/>
        <v>0</v>
      </c>
      <c r="X86" s="79">
        <f t="shared" si="16"/>
        <v>2</v>
      </c>
      <c r="Y86" s="79">
        <v>1.03</v>
      </c>
      <c r="Z86" s="15">
        <v>50.84</v>
      </c>
      <c r="AA86" s="224">
        <f t="shared" si="17"/>
        <v>52.365200000000002</v>
      </c>
      <c r="AB86" s="81">
        <f t="shared" si="25"/>
        <v>104.7304</v>
      </c>
    </row>
    <row r="87" spans="1:28">
      <c r="A87" s="93">
        <v>30</v>
      </c>
      <c r="B87" s="96" t="s">
        <v>614</v>
      </c>
      <c r="C87" s="97" t="s">
        <v>50</v>
      </c>
      <c r="D87" s="78"/>
      <c r="E87" s="78"/>
      <c r="F87" s="78"/>
      <c r="G87" s="2">
        <f t="shared" si="18"/>
        <v>0</v>
      </c>
      <c r="H87" s="41">
        <f t="shared" si="11"/>
        <v>0</v>
      </c>
      <c r="I87" s="78">
        <v>1</v>
      </c>
      <c r="J87" s="78"/>
      <c r="K87" s="78"/>
      <c r="L87" s="2">
        <f t="shared" si="19"/>
        <v>1</v>
      </c>
      <c r="M87" s="41">
        <f t="shared" si="20"/>
        <v>555.95280000000002</v>
      </c>
      <c r="N87" s="78"/>
      <c r="O87" s="78"/>
      <c r="P87" s="78"/>
      <c r="Q87" s="2">
        <f t="shared" si="21"/>
        <v>0</v>
      </c>
      <c r="R87" s="41">
        <f t="shared" si="22"/>
        <v>0</v>
      </c>
      <c r="S87" s="78"/>
      <c r="T87" s="78"/>
      <c r="U87" s="78"/>
      <c r="V87" s="2">
        <f t="shared" si="23"/>
        <v>0</v>
      </c>
      <c r="W87" s="285">
        <f t="shared" si="24"/>
        <v>0</v>
      </c>
      <c r="X87" s="79">
        <f t="shared" si="16"/>
        <v>1</v>
      </c>
      <c r="Y87" s="79">
        <v>1.03</v>
      </c>
      <c r="Z87" s="15">
        <v>539.76</v>
      </c>
      <c r="AA87" s="224">
        <f t="shared" si="17"/>
        <v>555.95280000000002</v>
      </c>
      <c r="AB87" s="81">
        <f t="shared" si="25"/>
        <v>555.95280000000002</v>
      </c>
    </row>
    <row r="88" spans="1:28">
      <c r="A88" s="93">
        <v>31</v>
      </c>
      <c r="B88" s="96" t="s">
        <v>615</v>
      </c>
      <c r="C88" s="97" t="s">
        <v>39</v>
      </c>
      <c r="D88" s="1">
        <v>24</v>
      </c>
      <c r="E88" s="1"/>
      <c r="F88" s="1">
        <v>12</v>
      </c>
      <c r="G88" s="2">
        <f t="shared" si="18"/>
        <v>36</v>
      </c>
      <c r="H88" s="41">
        <f t="shared" si="11"/>
        <v>1625.5872000000004</v>
      </c>
      <c r="I88" s="1"/>
      <c r="J88" s="1"/>
      <c r="K88" s="1"/>
      <c r="L88" s="2">
        <f t="shared" si="19"/>
        <v>0</v>
      </c>
      <c r="M88" s="41">
        <f t="shared" si="20"/>
        <v>0</v>
      </c>
      <c r="N88" s="1">
        <v>24</v>
      </c>
      <c r="O88" s="1"/>
      <c r="P88" s="1"/>
      <c r="Q88" s="2">
        <f t="shared" si="21"/>
        <v>24</v>
      </c>
      <c r="R88" s="41">
        <f t="shared" si="22"/>
        <v>1083.7248000000002</v>
      </c>
      <c r="S88" s="1"/>
      <c r="T88" s="78"/>
      <c r="U88" s="78"/>
      <c r="V88" s="2">
        <f t="shared" si="23"/>
        <v>0</v>
      </c>
      <c r="W88" s="285">
        <f t="shared" si="24"/>
        <v>0</v>
      </c>
      <c r="X88" s="79">
        <f t="shared" si="16"/>
        <v>60</v>
      </c>
      <c r="Y88" s="79">
        <v>1.03</v>
      </c>
      <c r="Z88" s="15">
        <v>43.84</v>
      </c>
      <c r="AA88" s="224">
        <f t="shared" si="17"/>
        <v>45.155200000000008</v>
      </c>
      <c r="AB88" s="81">
        <f t="shared" si="25"/>
        <v>2709.3120000000004</v>
      </c>
    </row>
    <row r="89" spans="1:28">
      <c r="A89" s="93">
        <v>32</v>
      </c>
      <c r="B89" s="96" t="s">
        <v>616</v>
      </c>
      <c r="C89" s="97" t="s">
        <v>40</v>
      </c>
      <c r="D89" s="1"/>
      <c r="E89" s="1"/>
      <c r="F89" s="1">
        <v>12</v>
      </c>
      <c r="G89" s="2">
        <f t="shared" si="18"/>
        <v>12</v>
      </c>
      <c r="H89" s="41">
        <f t="shared" si="11"/>
        <v>439.39799999999991</v>
      </c>
      <c r="I89" s="1"/>
      <c r="J89" s="1"/>
      <c r="K89" s="1"/>
      <c r="L89" s="2">
        <f t="shared" si="19"/>
        <v>0</v>
      </c>
      <c r="M89" s="41">
        <f t="shared" si="20"/>
        <v>0</v>
      </c>
      <c r="N89" s="1">
        <v>12</v>
      </c>
      <c r="O89" s="1"/>
      <c r="P89" s="1"/>
      <c r="Q89" s="2">
        <f t="shared" si="21"/>
        <v>12</v>
      </c>
      <c r="R89" s="41">
        <f t="shared" si="22"/>
        <v>439.39799999999991</v>
      </c>
      <c r="S89" s="1"/>
      <c r="T89" s="78"/>
      <c r="U89" s="78"/>
      <c r="V89" s="2">
        <f t="shared" si="23"/>
        <v>0</v>
      </c>
      <c r="W89" s="285">
        <f t="shared" si="24"/>
        <v>0</v>
      </c>
      <c r="X89" s="79">
        <f t="shared" si="16"/>
        <v>24</v>
      </c>
      <c r="Y89" s="79">
        <v>1.03</v>
      </c>
      <c r="Z89" s="15">
        <v>35.549999999999997</v>
      </c>
      <c r="AA89" s="224">
        <f t="shared" si="17"/>
        <v>36.616499999999995</v>
      </c>
      <c r="AB89" s="81">
        <f t="shared" si="25"/>
        <v>878.79599999999982</v>
      </c>
    </row>
    <row r="90" spans="1:28">
      <c r="A90" s="93">
        <v>33</v>
      </c>
      <c r="B90" s="96" t="s">
        <v>617</v>
      </c>
      <c r="C90" s="97" t="s">
        <v>39</v>
      </c>
      <c r="D90" s="1">
        <v>24</v>
      </c>
      <c r="E90" s="1"/>
      <c r="F90" s="1"/>
      <c r="G90" s="2">
        <f t="shared" si="18"/>
        <v>24</v>
      </c>
      <c r="H90" s="41">
        <f t="shared" si="11"/>
        <v>291.69600000000003</v>
      </c>
      <c r="I90" s="1"/>
      <c r="J90" s="1"/>
      <c r="K90" s="1">
        <v>24</v>
      </c>
      <c r="L90" s="2">
        <f t="shared" si="19"/>
        <v>24</v>
      </c>
      <c r="M90" s="41">
        <f t="shared" si="20"/>
        <v>291.69600000000003</v>
      </c>
      <c r="N90" s="1"/>
      <c r="O90" s="1"/>
      <c r="P90" s="1">
        <v>48</v>
      </c>
      <c r="Q90" s="2">
        <f t="shared" si="21"/>
        <v>48</v>
      </c>
      <c r="R90" s="41">
        <f t="shared" si="22"/>
        <v>583.39200000000005</v>
      </c>
      <c r="S90" s="1"/>
      <c r="T90" s="1"/>
      <c r="U90" s="78"/>
      <c r="V90" s="2">
        <f t="shared" si="23"/>
        <v>0</v>
      </c>
      <c r="W90" s="285">
        <f t="shared" si="24"/>
        <v>0</v>
      </c>
      <c r="X90" s="79">
        <f t="shared" si="16"/>
        <v>96</v>
      </c>
      <c r="Y90" s="79">
        <v>1.03</v>
      </c>
      <c r="Z90" s="15">
        <v>11.8</v>
      </c>
      <c r="AA90" s="224">
        <f t="shared" si="17"/>
        <v>12.154000000000002</v>
      </c>
      <c r="AB90" s="81">
        <f t="shared" si="25"/>
        <v>1166.7840000000001</v>
      </c>
    </row>
    <row r="91" spans="1:28" hidden="1">
      <c r="A91" s="93">
        <v>42</v>
      </c>
      <c r="B91" s="96" t="s">
        <v>618</v>
      </c>
      <c r="C91" s="97" t="s">
        <v>39</v>
      </c>
      <c r="D91" s="78"/>
      <c r="E91" s="78"/>
      <c r="F91" s="78"/>
      <c r="G91" s="2">
        <f t="shared" si="18"/>
        <v>0</v>
      </c>
      <c r="H91" s="41">
        <f t="shared" si="11"/>
        <v>0</v>
      </c>
      <c r="I91" s="78"/>
      <c r="J91" s="78"/>
      <c r="K91" s="78"/>
      <c r="L91" s="2">
        <f t="shared" si="19"/>
        <v>0</v>
      </c>
      <c r="M91" s="41">
        <f t="shared" si="20"/>
        <v>0</v>
      </c>
      <c r="N91" s="78"/>
      <c r="O91" s="78"/>
      <c r="P91" s="78"/>
      <c r="Q91" s="2">
        <f t="shared" si="21"/>
        <v>0</v>
      </c>
      <c r="R91" s="41">
        <f t="shared" si="22"/>
        <v>0</v>
      </c>
      <c r="S91" s="78"/>
      <c r="T91" s="78"/>
      <c r="U91" s="78"/>
      <c r="V91" s="2">
        <f t="shared" si="23"/>
        <v>0</v>
      </c>
      <c r="W91" s="285">
        <f t="shared" si="24"/>
        <v>0</v>
      </c>
      <c r="X91" s="79">
        <f t="shared" si="16"/>
        <v>0</v>
      </c>
      <c r="Y91" s="79">
        <v>1.03</v>
      </c>
      <c r="Z91" s="15">
        <v>11.8</v>
      </c>
      <c r="AA91" s="224">
        <f t="shared" si="17"/>
        <v>12.154000000000002</v>
      </c>
      <c r="AB91" s="81">
        <f t="shared" si="25"/>
        <v>0</v>
      </c>
    </row>
    <row r="92" spans="1:28" hidden="1">
      <c r="A92" s="93">
        <v>43</v>
      </c>
      <c r="B92" s="96" t="s">
        <v>619</v>
      </c>
      <c r="C92" s="97" t="s">
        <v>39</v>
      </c>
      <c r="D92" s="78"/>
      <c r="E92" s="78"/>
      <c r="F92" s="78"/>
      <c r="G92" s="2">
        <f t="shared" si="18"/>
        <v>0</v>
      </c>
      <c r="H92" s="41">
        <f t="shared" si="11"/>
        <v>0</v>
      </c>
      <c r="I92" s="78"/>
      <c r="J92" s="78"/>
      <c r="K92" s="78"/>
      <c r="L92" s="2">
        <f t="shared" si="19"/>
        <v>0</v>
      </c>
      <c r="M92" s="41">
        <f t="shared" si="20"/>
        <v>0</v>
      </c>
      <c r="N92" s="78"/>
      <c r="O92" s="78"/>
      <c r="P92" s="78"/>
      <c r="Q92" s="2">
        <f t="shared" si="21"/>
        <v>0</v>
      </c>
      <c r="R92" s="41">
        <f t="shared" si="22"/>
        <v>0</v>
      </c>
      <c r="S92" s="78"/>
      <c r="T92" s="78"/>
      <c r="U92" s="78"/>
      <c r="V92" s="2">
        <f t="shared" si="23"/>
        <v>0</v>
      </c>
      <c r="W92" s="285">
        <f t="shared" si="24"/>
        <v>0</v>
      </c>
      <c r="X92" s="79">
        <f t="shared" si="16"/>
        <v>0</v>
      </c>
      <c r="Y92" s="79">
        <v>1.03</v>
      </c>
      <c r="Z92" s="15">
        <v>11.8</v>
      </c>
      <c r="AA92" s="224">
        <f t="shared" si="17"/>
        <v>12.154000000000002</v>
      </c>
      <c r="AB92" s="81">
        <f t="shared" si="25"/>
        <v>0</v>
      </c>
    </row>
    <row r="93" spans="1:28">
      <c r="A93" s="93">
        <v>34</v>
      </c>
      <c r="B93" s="96" t="s">
        <v>620</v>
      </c>
      <c r="C93" s="97" t="s">
        <v>39</v>
      </c>
      <c r="D93" s="1">
        <v>24</v>
      </c>
      <c r="E93" s="1"/>
      <c r="F93" s="1"/>
      <c r="G93" s="2">
        <f t="shared" si="18"/>
        <v>24</v>
      </c>
      <c r="H93" s="41">
        <f t="shared" si="11"/>
        <v>238.548</v>
      </c>
      <c r="I93" s="1"/>
      <c r="J93" s="1"/>
      <c r="K93" s="1">
        <v>24</v>
      </c>
      <c r="L93" s="2">
        <f t="shared" si="19"/>
        <v>24</v>
      </c>
      <c r="M93" s="41">
        <f t="shared" si="20"/>
        <v>238.548</v>
      </c>
      <c r="N93" s="1"/>
      <c r="O93" s="1"/>
      <c r="P93" s="1">
        <v>48</v>
      </c>
      <c r="Q93" s="2">
        <f t="shared" si="21"/>
        <v>48</v>
      </c>
      <c r="R93" s="41">
        <f t="shared" si="22"/>
        <v>477.096</v>
      </c>
      <c r="S93" s="1"/>
      <c r="T93" s="1"/>
      <c r="U93" s="78"/>
      <c r="V93" s="2">
        <f t="shared" si="23"/>
        <v>0</v>
      </c>
      <c r="W93" s="285">
        <f t="shared" si="24"/>
        <v>0</v>
      </c>
      <c r="X93" s="79">
        <f t="shared" si="16"/>
        <v>96</v>
      </c>
      <c r="Y93" s="79">
        <v>1.03</v>
      </c>
      <c r="Z93" s="15">
        <v>9.65</v>
      </c>
      <c r="AA93" s="224">
        <f t="shared" si="17"/>
        <v>9.9395000000000007</v>
      </c>
      <c r="AB93" s="81">
        <f t="shared" si="25"/>
        <v>954.19200000000001</v>
      </c>
    </row>
    <row r="94" spans="1:28" hidden="1">
      <c r="A94" s="93">
        <v>45</v>
      </c>
      <c r="B94" s="96" t="s">
        <v>621</v>
      </c>
      <c r="C94" s="97" t="s">
        <v>39</v>
      </c>
      <c r="D94" s="78"/>
      <c r="E94" s="78"/>
      <c r="F94" s="78"/>
      <c r="G94" s="2">
        <f t="shared" si="18"/>
        <v>0</v>
      </c>
      <c r="H94" s="41">
        <f t="shared" si="11"/>
        <v>0</v>
      </c>
      <c r="I94" s="78"/>
      <c r="J94" s="78"/>
      <c r="K94" s="78"/>
      <c r="L94" s="2">
        <f t="shared" si="19"/>
        <v>0</v>
      </c>
      <c r="M94" s="41">
        <f t="shared" si="20"/>
        <v>0</v>
      </c>
      <c r="N94" s="78"/>
      <c r="O94" s="78"/>
      <c r="P94" s="78"/>
      <c r="Q94" s="2">
        <f t="shared" si="21"/>
        <v>0</v>
      </c>
      <c r="R94" s="41">
        <f t="shared" si="22"/>
        <v>0</v>
      </c>
      <c r="S94" s="78"/>
      <c r="T94" s="78"/>
      <c r="U94" s="78"/>
      <c r="V94" s="2">
        <f t="shared" si="23"/>
        <v>0</v>
      </c>
      <c r="W94" s="285">
        <f t="shared" si="24"/>
        <v>0</v>
      </c>
      <c r="X94" s="79">
        <f t="shared" si="16"/>
        <v>0</v>
      </c>
      <c r="Y94" s="79">
        <v>1.03</v>
      </c>
      <c r="Z94" s="15">
        <v>9.65</v>
      </c>
      <c r="AA94" s="224">
        <f t="shared" si="17"/>
        <v>9.9395000000000007</v>
      </c>
      <c r="AB94" s="81">
        <f t="shared" si="25"/>
        <v>0</v>
      </c>
    </row>
    <row r="95" spans="1:28" hidden="1">
      <c r="A95" s="93">
        <v>46</v>
      </c>
      <c r="B95" s="96" t="s">
        <v>622</v>
      </c>
      <c r="C95" s="97" t="s">
        <v>39</v>
      </c>
      <c r="D95" s="78"/>
      <c r="E95" s="78"/>
      <c r="F95" s="78"/>
      <c r="G95" s="2">
        <f t="shared" si="18"/>
        <v>0</v>
      </c>
      <c r="H95" s="41">
        <f t="shared" si="11"/>
        <v>0</v>
      </c>
      <c r="I95" s="78"/>
      <c r="J95" s="78"/>
      <c r="K95" s="78"/>
      <c r="L95" s="2">
        <f t="shared" si="19"/>
        <v>0</v>
      </c>
      <c r="M95" s="41">
        <f t="shared" si="20"/>
        <v>0</v>
      </c>
      <c r="N95" s="78"/>
      <c r="O95" s="78"/>
      <c r="P95" s="78"/>
      <c r="Q95" s="2">
        <f t="shared" si="21"/>
        <v>0</v>
      </c>
      <c r="R95" s="41">
        <f t="shared" si="22"/>
        <v>0</v>
      </c>
      <c r="S95" s="78"/>
      <c r="T95" s="78"/>
      <c r="U95" s="78"/>
      <c r="V95" s="2">
        <f t="shared" si="23"/>
        <v>0</v>
      </c>
      <c r="W95" s="285">
        <f t="shared" si="24"/>
        <v>0</v>
      </c>
      <c r="X95" s="79">
        <f t="shared" si="16"/>
        <v>0</v>
      </c>
      <c r="Y95" s="79">
        <v>1.03</v>
      </c>
      <c r="Z95" s="15">
        <v>9.65</v>
      </c>
      <c r="AA95" s="224">
        <f t="shared" si="17"/>
        <v>9.9395000000000007</v>
      </c>
      <c r="AB95" s="81">
        <f t="shared" si="25"/>
        <v>0</v>
      </c>
    </row>
    <row r="96" spans="1:28">
      <c r="A96" s="93">
        <v>35</v>
      </c>
      <c r="B96" s="96" t="s">
        <v>623</v>
      </c>
      <c r="C96" s="97" t="s">
        <v>39</v>
      </c>
      <c r="D96" s="1"/>
      <c r="E96" s="1"/>
      <c r="F96" s="1"/>
      <c r="G96" s="2">
        <f t="shared" si="18"/>
        <v>0</v>
      </c>
      <c r="H96" s="41">
        <f t="shared" si="11"/>
        <v>0</v>
      </c>
      <c r="I96" s="1">
        <v>50</v>
      </c>
      <c r="J96" s="1"/>
      <c r="K96" s="1"/>
      <c r="L96" s="2">
        <f t="shared" si="19"/>
        <v>50</v>
      </c>
      <c r="M96" s="41">
        <f t="shared" si="20"/>
        <v>530.45000000000005</v>
      </c>
      <c r="N96" s="1">
        <v>50</v>
      </c>
      <c r="O96" s="1"/>
      <c r="P96" s="1"/>
      <c r="Q96" s="2">
        <f t="shared" si="21"/>
        <v>50</v>
      </c>
      <c r="R96" s="41">
        <f t="shared" si="22"/>
        <v>530.45000000000005</v>
      </c>
      <c r="S96" s="78"/>
      <c r="T96" s="78"/>
      <c r="U96" s="78"/>
      <c r="V96" s="2">
        <f t="shared" si="23"/>
        <v>0</v>
      </c>
      <c r="W96" s="285">
        <f t="shared" si="24"/>
        <v>0</v>
      </c>
      <c r="X96" s="79">
        <f t="shared" si="16"/>
        <v>100</v>
      </c>
      <c r="Y96" s="79">
        <v>1.03</v>
      </c>
      <c r="Z96" s="15">
        <v>10.3</v>
      </c>
      <c r="AA96" s="224">
        <f t="shared" si="17"/>
        <v>10.609000000000002</v>
      </c>
      <c r="AB96" s="81">
        <f t="shared" si="25"/>
        <v>1060.9000000000001</v>
      </c>
    </row>
    <row r="97" spans="1:28">
      <c r="A97" s="93">
        <v>36</v>
      </c>
      <c r="B97" s="96" t="s">
        <v>624</v>
      </c>
      <c r="C97" s="97" t="s">
        <v>49</v>
      </c>
      <c r="D97" s="1"/>
      <c r="E97" s="1"/>
      <c r="F97" s="1"/>
      <c r="G97" s="2">
        <f t="shared" si="18"/>
        <v>0</v>
      </c>
      <c r="H97" s="41">
        <f t="shared" si="11"/>
        <v>0</v>
      </c>
      <c r="I97" s="1">
        <v>50</v>
      </c>
      <c r="J97" s="1"/>
      <c r="K97" s="1"/>
      <c r="L97" s="2">
        <f t="shared" si="19"/>
        <v>50</v>
      </c>
      <c r="M97" s="41">
        <f t="shared" si="20"/>
        <v>1606.8000000000002</v>
      </c>
      <c r="N97" s="1">
        <v>50</v>
      </c>
      <c r="O97" s="1"/>
      <c r="P97" s="1"/>
      <c r="Q97" s="2">
        <f t="shared" si="21"/>
        <v>50</v>
      </c>
      <c r="R97" s="41">
        <f t="shared" si="22"/>
        <v>1606.8000000000002</v>
      </c>
      <c r="S97" s="78"/>
      <c r="T97" s="78"/>
      <c r="U97" s="78"/>
      <c r="V97" s="2">
        <f t="shared" si="23"/>
        <v>0</v>
      </c>
      <c r="W97" s="285">
        <f t="shared" si="24"/>
        <v>0</v>
      </c>
      <c r="X97" s="79">
        <f t="shared" si="16"/>
        <v>100</v>
      </c>
      <c r="Y97" s="79">
        <v>1.03</v>
      </c>
      <c r="Z97" s="15">
        <v>31.2</v>
      </c>
      <c r="AA97" s="224">
        <f t="shared" si="17"/>
        <v>32.136000000000003</v>
      </c>
      <c r="AB97" s="81">
        <f t="shared" si="25"/>
        <v>3213.6000000000004</v>
      </c>
    </row>
    <row r="98" spans="1:28" hidden="1">
      <c r="A98" s="93">
        <v>49</v>
      </c>
      <c r="B98" s="96" t="s">
        <v>625</v>
      </c>
      <c r="C98" s="97" t="s">
        <v>49</v>
      </c>
      <c r="D98" s="78"/>
      <c r="E98" s="78"/>
      <c r="F98" s="78"/>
      <c r="G98" s="2">
        <f t="shared" si="18"/>
        <v>0</v>
      </c>
      <c r="H98" s="41">
        <f t="shared" si="11"/>
        <v>0</v>
      </c>
      <c r="I98" s="78"/>
      <c r="J98" s="78"/>
      <c r="K98" s="78"/>
      <c r="L98" s="2">
        <f t="shared" si="19"/>
        <v>0</v>
      </c>
      <c r="M98" s="41">
        <f t="shared" si="20"/>
        <v>0</v>
      </c>
      <c r="N98" s="78"/>
      <c r="O98" s="78"/>
      <c r="P98" s="78"/>
      <c r="Q98" s="2">
        <f t="shared" si="21"/>
        <v>0</v>
      </c>
      <c r="R98" s="41">
        <f t="shared" si="22"/>
        <v>0</v>
      </c>
      <c r="S98" s="78"/>
      <c r="T98" s="78"/>
      <c r="U98" s="78"/>
      <c r="V98" s="2">
        <f t="shared" si="23"/>
        <v>0</v>
      </c>
      <c r="W98" s="285">
        <f t="shared" si="24"/>
        <v>0</v>
      </c>
      <c r="X98" s="79">
        <f t="shared" si="16"/>
        <v>0</v>
      </c>
      <c r="Y98" s="79">
        <v>1.03</v>
      </c>
      <c r="Z98" s="15">
        <v>38.380000000000003</v>
      </c>
      <c r="AA98" s="224">
        <f t="shared" si="17"/>
        <v>39.531400000000005</v>
      </c>
      <c r="AB98" s="81">
        <f t="shared" si="25"/>
        <v>0</v>
      </c>
    </row>
    <row r="99" spans="1:28" hidden="1">
      <c r="A99" s="93">
        <v>50</v>
      </c>
      <c r="B99" s="96" t="s">
        <v>626</v>
      </c>
      <c r="C99" s="97" t="s">
        <v>49</v>
      </c>
      <c r="D99" s="78"/>
      <c r="E99" s="78"/>
      <c r="F99" s="78"/>
      <c r="G99" s="2">
        <f t="shared" si="18"/>
        <v>0</v>
      </c>
      <c r="H99" s="41">
        <f t="shared" si="11"/>
        <v>0</v>
      </c>
      <c r="I99" s="78"/>
      <c r="J99" s="78"/>
      <c r="K99" s="78"/>
      <c r="L99" s="2">
        <f t="shared" si="19"/>
        <v>0</v>
      </c>
      <c r="M99" s="41">
        <f t="shared" si="20"/>
        <v>0</v>
      </c>
      <c r="N99" s="78"/>
      <c r="O99" s="78"/>
      <c r="P99" s="78"/>
      <c r="Q99" s="2">
        <f t="shared" si="21"/>
        <v>0</v>
      </c>
      <c r="R99" s="41">
        <f t="shared" si="22"/>
        <v>0</v>
      </c>
      <c r="S99" s="78"/>
      <c r="T99" s="78"/>
      <c r="U99" s="78"/>
      <c r="V99" s="2">
        <f t="shared" si="23"/>
        <v>0</v>
      </c>
      <c r="W99" s="285">
        <f t="shared" si="24"/>
        <v>0</v>
      </c>
      <c r="X99" s="79">
        <f t="shared" si="16"/>
        <v>0</v>
      </c>
      <c r="Y99" s="79">
        <v>1.03</v>
      </c>
      <c r="Z99" s="15">
        <v>54.06</v>
      </c>
      <c r="AA99" s="224">
        <f t="shared" si="17"/>
        <v>55.681800000000003</v>
      </c>
      <c r="AB99" s="81">
        <f t="shared" si="25"/>
        <v>0</v>
      </c>
    </row>
    <row r="100" spans="1:28" ht="15" hidden="1" customHeight="1">
      <c r="A100" s="93">
        <v>51</v>
      </c>
      <c r="B100" s="96" t="s">
        <v>627</v>
      </c>
      <c r="C100" s="97" t="s">
        <v>49</v>
      </c>
      <c r="D100" s="78"/>
      <c r="E100" s="78"/>
      <c r="F100" s="78"/>
      <c r="G100" s="2">
        <f t="shared" si="18"/>
        <v>0</v>
      </c>
      <c r="H100" s="41">
        <f t="shared" si="11"/>
        <v>0</v>
      </c>
      <c r="I100" s="78"/>
      <c r="J100" s="78"/>
      <c r="K100" s="78"/>
      <c r="L100" s="2">
        <f t="shared" si="19"/>
        <v>0</v>
      </c>
      <c r="M100" s="41">
        <f t="shared" si="20"/>
        <v>0</v>
      </c>
      <c r="N100" s="78"/>
      <c r="O100" s="78"/>
      <c r="P100" s="78"/>
      <c r="Q100" s="2">
        <f t="shared" si="21"/>
        <v>0</v>
      </c>
      <c r="R100" s="41">
        <f t="shared" si="22"/>
        <v>0</v>
      </c>
      <c r="S100" s="78"/>
      <c r="T100" s="78"/>
      <c r="U100" s="78"/>
      <c r="V100" s="2">
        <f t="shared" si="23"/>
        <v>0</v>
      </c>
      <c r="W100" s="285">
        <f t="shared" si="24"/>
        <v>0</v>
      </c>
      <c r="X100" s="79">
        <f t="shared" si="16"/>
        <v>0</v>
      </c>
      <c r="Y100" s="79">
        <v>1.03</v>
      </c>
      <c r="Z100" s="15">
        <v>17.47</v>
      </c>
      <c r="AA100" s="224">
        <f t="shared" si="17"/>
        <v>17.9941</v>
      </c>
      <c r="AB100" s="81">
        <f t="shared" si="25"/>
        <v>0</v>
      </c>
    </row>
    <row r="101" spans="1:28" ht="16.5" customHeight="1">
      <c r="A101" s="93">
        <v>37</v>
      </c>
      <c r="B101" s="96" t="s">
        <v>628</v>
      </c>
      <c r="C101" s="97" t="s">
        <v>42</v>
      </c>
      <c r="D101" s="1"/>
      <c r="E101" s="1">
        <v>12</v>
      </c>
      <c r="F101" s="1"/>
      <c r="G101" s="2">
        <f t="shared" si="18"/>
        <v>12</v>
      </c>
      <c r="H101" s="41">
        <f t="shared" si="11"/>
        <v>167.10719999999998</v>
      </c>
      <c r="I101" s="1"/>
      <c r="J101" s="1">
        <v>12</v>
      </c>
      <c r="K101" s="1"/>
      <c r="L101" s="2">
        <f t="shared" si="19"/>
        <v>12</v>
      </c>
      <c r="M101" s="41">
        <f t="shared" si="20"/>
        <v>167.10719999999998</v>
      </c>
      <c r="N101" s="1">
        <v>12</v>
      </c>
      <c r="O101" s="1"/>
      <c r="P101" s="1"/>
      <c r="Q101" s="2">
        <f t="shared" si="21"/>
        <v>12</v>
      </c>
      <c r="R101" s="41">
        <f t="shared" si="22"/>
        <v>167.10719999999998</v>
      </c>
      <c r="S101" s="1">
        <v>12</v>
      </c>
      <c r="T101" s="78"/>
      <c r="U101" s="78"/>
      <c r="V101" s="2">
        <f t="shared" si="23"/>
        <v>12</v>
      </c>
      <c r="W101" s="285">
        <f t="shared" si="24"/>
        <v>167.10719999999998</v>
      </c>
      <c r="X101" s="79">
        <f t="shared" si="16"/>
        <v>48</v>
      </c>
      <c r="Y101" s="79">
        <v>1.03</v>
      </c>
      <c r="Z101" s="15">
        <v>13.52</v>
      </c>
      <c r="AA101" s="224">
        <f t="shared" si="17"/>
        <v>13.925599999999999</v>
      </c>
      <c r="AB101" s="81">
        <f t="shared" si="25"/>
        <v>668.42879999999991</v>
      </c>
    </row>
    <row r="102" spans="1:28">
      <c r="A102" s="93">
        <v>38</v>
      </c>
      <c r="B102" s="96" t="s">
        <v>629</v>
      </c>
      <c r="C102" s="97" t="s">
        <v>42</v>
      </c>
      <c r="D102" s="1"/>
      <c r="E102" s="1">
        <v>12</v>
      </c>
      <c r="F102" s="1"/>
      <c r="G102" s="2">
        <f t="shared" si="18"/>
        <v>12</v>
      </c>
      <c r="H102" s="41">
        <f t="shared" si="11"/>
        <v>83.553599999999989</v>
      </c>
      <c r="I102" s="1"/>
      <c r="J102" s="1">
        <v>12</v>
      </c>
      <c r="K102" s="1"/>
      <c r="L102" s="2">
        <f t="shared" si="19"/>
        <v>12</v>
      </c>
      <c r="M102" s="41">
        <f t="shared" si="20"/>
        <v>83.553599999999989</v>
      </c>
      <c r="N102" s="1">
        <v>12</v>
      </c>
      <c r="O102" s="1"/>
      <c r="P102" s="1"/>
      <c r="Q102" s="2">
        <f t="shared" si="21"/>
        <v>12</v>
      </c>
      <c r="R102" s="41">
        <f t="shared" si="22"/>
        <v>83.553599999999989</v>
      </c>
      <c r="S102" s="1">
        <v>12</v>
      </c>
      <c r="T102" s="78"/>
      <c r="U102" s="78"/>
      <c r="V102" s="2">
        <f t="shared" si="23"/>
        <v>12</v>
      </c>
      <c r="W102" s="285">
        <f t="shared" si="24"/>
        <v>83.553599999999989</v>
      </c>
      <c r="X102" s="79">
        <f t="shared" si="16"/>
        <v>48</v>
      </c>
      <c r="Y102" s="79">
        <v>1.03</v>
      </c>
      <c r="Z102" s="15">
        <v>6.76</v>
      </c>
      <c r="AA102" s="224">
        <f t="shared" si="17"/>
        <v>6.9627999999999997</v>
      </c>
      <c r="AB102" s="81">
        <f t="shared" si="25"/>
        <v>334.21439999999996</v>
      </c>
    </row>
    <row r="103" spans="1:28">
      <c r="A103" s="93">
        <v>39</v>
      </c>
      <c r="B103" s="96" t="s">
        <v>630</v>
      </c>
      <c r="C103" s="97" t="s">
        <v>54</v>
      </c>
      <c r="D103" s="1">
        <v>50</v>
      </c>
      <c r="E103" s="1"/>
      <c r="F103" s="1">
        <v>50</v>
      </c>
      <c r="G103" s="2">
        <f t="shared" si="18"/>
        <v>100</v>
      </c>
      <c r="H103" s="41">
        <f t="shared" si="11"/>
        <v>12136.49</v>
      </c>
      <c r="I103" s="1"/>
      <c r="J103" s="1">
        <v>50</v>
      </c>
      <c r="K103" s="1"/>
      <c r="L103" s="2">
        <f t="shared" si="19"/>
        <v>50</v>
      </c>
      <c r="M103" s="41">
        <f t="shared" si="20"/>
        <v>6068.2449999999999</v>
      </c>
      <c r="N103" s="1"/>
      <c r="O103" s="1">
        <v>50</v>
      </c>
      <c r="P103" s="1"/>
      <c r="Q103" s="2">
        <f t="shared" si="21"/>
        <v>50</v>
      </c>
      <c r="R103" s="41">
        <f t="shared" si="22"/>
        <v>6068.2449999999999</v>
      </c>
      <c r="S103" s="1">
        <v>100</v>
      </c>
      <c r="T103" s="1"/>
      <c r="U103" s="78"/>
      <c r="V103" s="2">
        <f t="shared" si="23"/>
        <v>100</v>
      </c>
      <c r="W103" s="285">
        <f t="shared" si="24"/>
        <v>12136.49</v>
      </c>
      <c r="X103" s="79">
        <f t="shared" si="16"/>
        <v>300</v>
      </c>
      <c r="Y103" s="79">
        <v>1.03</v>
      </c>
      <c r="Z103" s="15">
        <v>117.83</v>
      </c>
      <c r="AA103" s="224">
        <f t="shared" si="17"/>
        <v>121.36490000000001</v>
      </c>
      <c r="AB103" s="81">
        <f t="shared" si="25"/>
        <v>36409.47</v>
      </c>
    </row>
    <row r="104" spans="1:28" ht="18" hidden="1" customHeight="1">
      <c r="A104" s="93">
        <v>55</v>
      </c>
      <c r="B104" s="96" t="s">
        <v>631</v>
      </c>
      <c r="C104" s="97" t="s">
        <v>54</v>
      </c>
      <c r="D104" s="78"/>
      <c r="E104" s="78"/>
      <c r="F104" s="78"/>
      <c r="G104" s="2">
        <f t="shared" si="18"/>
        <v>0</v>
      </c>
      <c r="H104" s="41">
        <f t="shared" si="11"/>
        <v>0</v>
      </c>
      <c r="I104" s="78"/>
      <c r="J104" s="78"/>
      <c r="K104" s="78"/>
      <c r="L104" s="2">
        <f t="shared" si="19"/>
        <v>0</v>
      </c>
      <c r="M104" s="41">
        <f t="shared" si="20"/>
        <v>0</v>
      </c>
      <c r="N104" s="78"/>
      <c r="O104" s="78"/>
      <c r="P104" s="78"/>
      <c r="Q104" s="2">
        <f t="shared" si="21"/>
        <v>0</v>
      </c>
      <c r="R104" s="41">
        <f t="shared" si="22"/>
        <v>0</v>
      </c>
      <c r="S104" s="78"/>
      <c r="T104" s="78"/>
      <c r="U104" s="78"/>
      <c r="V104" s="2">
        <f t="shared" si="23"/>
        <v>0</v>
      </c>
      <c r="W104" s="285">
        <f t="shared" si="24"/>
        <v>0</v>
      </c>
      <c r="X104" s="79">
        <f t="shared" si="16"/>
        <v>0</v>
      </c>
      <c r="Y104" s="79">
        <v>1.03</v>
      </c>
      <c r="Z104" s="15">
        <v>132.02000000000001</v>
      </c>
      <c r="AA104" s="224">
        <f t="shared" si="17"/>
        <v>135.98060000000001</v>
      </c>
      <c r="AB104" s="81">
        <f t="shared" si="25"/>
        <v>0</v>
      </c>
    </row>
    <row r="105" spans="1:28" ht="17.25" customHeight="1">
      <c r="A105" s="93">
        <v>40</v>
      </c>
      <c r="B105" s="96" t="s">
        <v>632</v>
      </c>
      <c r="C105" s="97" t="s">
        <v>54</v>
      </c>
      <c r="D105" s="78"/>
      <c r="E105" s="78"/>
      <c r="F105" s="78">
        <v>50</v>
      </c>
      <c r="G105" s="2">
        <f t="shared" si="18"/>
        <v>50</v>
      </c>
      <c r="H105" s="41">
        <f t="shared" si="11"/>
        <v>5273.085</v>
      </c>
      <c r="I105" s="78"/>
      <c r="J105" s="78"/>
      <c r="K105" s="78"/>
      <c r="L105" s="2">
        <f t="shared" si="19"/>
        <v>0</v>
      </c>
      <c r="M105" s="41">
        <f t="shared" si="20"/>
        <v>0</v>
      </c>
      <c r="N105" s="78"/>
      <c r="O105" s="78">
        <v>50</v>
      </c>
      <c r="P105" s="78"/>
      <c r="Q105" s="2">
        <f t="shared" si="21"/>
        <v>50</v>
      </c>
      <c r="R105" s="41">
        <f t="shared" si="22"/>
        <v>5273.085</v>
      </c>
      <c r="S105" s="78"/>
      <c r="T105" s="78"/>
      <c r="U105" s="78"/>
      <c r="V105" s="2">
        <f t="shared" si="23"/>
        <v>0</v>
      </c>
      <c r="W105" s="285">
        <f t="shared" si="24"/>
        <v>0</v>
      </c>
      <c r="X105" s="79">
        <f t="shared" si="16"/>
        <v>100</v>
      </c>
      <c r="Y105" s="79">
        <v>1.03</v>
      </c>
      <c r="Z105" s="15">
        <v>102.39</v>
      </c>
      <c r="AA105" s="224">
        <f t="shared" si="17"/>
        <v>105.46170000000001</v>
      </c>
      <c r="AB105" s="81">
        <f t="shared" si="25"/>
        <v>10546.17</v>
      </c>
    </row>
    <row r="106" spans="1:28">
      <c r="A106" s="93">
        <v>41</v>
      </c>
      <c r="B106" s="96" t="s">
        <v>633</v>
      </c>
      <c r="C106" s="97" t="s">
        <v>54</v>
      </c>
      <c r="D106" s="1">
        <v>50</v>
      </c>
      <c r="E106" s="1"/>
      <c r="F106" s="1"/>
      <c r="G106" s="2">
        <f t="shared" si="18"/>
        <v>50</v>
      </c>
      <c r="H106" s="41">
        <f t="shared" si="11"/>
        <v>5915.8050000000003</v>
      </c>
      <c r="I106" s="1"/>
      <c r="J106" s="1">
        <v>50</v>
      </c>
      <c r="K106" s="1"/>
      <c r="L106" s="2">
        <f t="shared" si="19"/>
        <v>50</v>
      </c>
      <c r="M106" s="41">
        <f t="shared" si="20"/>
        <v>5915.8050000000003</v>
      </c>
      <c r="N106" s="1"/>
      <c r="O106" s="1">
        <v>50</v>
      </c>
      <c r="P106" s="1"/>
      <c r="Q106" s="2">
        <f t="shared" si="21"/>
        <v>50</v>
      </c>
      <c r="R106" s="41">
        <f t="shared" si="22"/>
        <v>5915.8050000000003</v>
      </c>
      <c r="S106" s="1">
        <v>50</v>
      </c>
      <c r="T106" s="78"/>
      <c r="U106" s="78"/>
      <c r="V106" s="2">
        <f t="shared" si="23"/>
        <v>50</v>
      </c>
      <c r="W106" s="285">
        <f t="shared" si="24"/>
        <v>5915.8050000000003</v>
      </c>
      <c r="X106" s="79">
        <f t="shared" si="16"/>
        <v>200</v>
      </c>
      <c r="Y106" s="79">
        <v>1.03</v>
      </c>
      <c r="Z106" s="15">
        <v>114.87</v>
      </c>
      <c r="AA106" s="224">
        <f t="shared" si="17"/>
        <v>118.31610000000001</v>
      </c>
      <c r="AB106" s="81">
        <f t="shared" si="25"/>
        <v>23663.22</v>
      </c>
    </row>
    <row r="107" spans="1:28">
      <c r="A107" s="93">
        <v>42</v>
      </c>
      <c r="B107" s="96" t="s">
        <v>634</v>
      </c>
      <c r="C107" s="97" t="s">
        <v>54</v>
      </c>
      <c r="D107" s="1"/>
      <c r="E107" s="1"/>
      <c r="F107" s="1"/>
      <c r="G107" s="2">
        <f t="shared" si="18"/>
        <v>0</v>
      </c>
      <c r="H107" s="41">
        <f t="shared" si="11"/>
        <v>0</v>
      </c>
      <c r="I107" s="1">
        <v>4</v>
      </c>
      <c r="J107" s="1"/>
      <c r="K107" s="1"/>
      <c r="L107" s="2">
        <f t="shared" si="19"/>
        <v>4</v>
      </c>
      <c r="M107" s="41">
        <f t="shared" si="20"/>
        <v>379.20480000000003</v>
      </c>
      <c r="N107" s="1"/>
      <c r="O107" s="1"/>
      <c r="P107" s="1"/>
      <c r="Q107" s="2">
        <f t="shared" si="21"/>
        <v>0</v>
      </c>
      <c r="R107" s="41">
        <f t="shared" si="22"/>
        <v>0</v>
      </c>
      <c r="S107" s="78"/>
      <c r="T107" s="78"/>
      <c r="U107" s="78"/>
      <c r="V107" s="2">
        <f t="shared" si="23"/>
        <v>0</v>
      </c>
      <c r="W107" s="285">
        <f t="shared" si="24"/>
        <v>0</v>
      </c>
      <c r="X107" s="79">
        <f t="shared" si="16"/>
        <v>4</v>
      </c>
      <c r="Y107" s="79">
        <v>1.03</v>
      </c>
      <c r="Z107" s="15">
        <v>92.04</v>
      </c>
      <c r="AA107" s="224">
        <f t="shared" si="17"/>
        <v>94.801200000000009</v>
      </c>
      <c r="AB107" s="81">
        <f t="shared" si="25"/>
        <v>379.20480000000003</v>
      </c>
    </row>
    <row r="108" spans="1:28">
      <c r="A108" s="93">
        <v>43</v>
      </c>
      <c r="B108" s="96" t="s">
        <v>635</v>
      </c>
      <c r="C108" s="97" t="s">
        <v>41</v>
      </c>
      <c r="D108" s="1"/>
      <c r="E108" s="1"/>
      <c r="F108" s="1"/>
      <c r="G108" s="2">
        <f t="shared" si="18"/>
        <v>0</v>
      </c>
      <c r="H108" s="41">
        <f t="shared" si="11"/>
        <v>0</v>
      </c>
      <c r="I108" s="1"/>
      <c r="J108" s="1">
        <v>12</v>
      </c>
      <c r="K108" s="1"/>
      <c r="L108" s="2">
        <f t="shared" si="19"/>
        <v>12</v>
      </c>
      <c r="M108" s="41">
        <f t="shared" si="20"/>
        <v>440.88120000000004</v>
      </c>
      <c r="N108" s="1"/>
      <c r="O108" s="1"/>
      <c r="P108" s="1"/>
      <c r="Q108" s="2">
        <f t="shared" si="21"/>
        <v>0</v>
      </c>
      <c r="R108" s="41">
        <f t="shared" si="22"/>
        <v>0</v>
      </c>
      <c r="S108" s="1"/>
      <c r="T108" s="78"/>
      <c r="U108" s="78"/>
      <c r="V108" s="2">
        <f t="shared" si="23"/>
        <v>0</v>
      </c>
      <c r="W108" s="285">
        <f t="shared" si="24"/>
        <v>0</v>
      </c>
      <c r="X108" s="79">
        <f t="shared" si="16"/>
        <v>12</v>
      </c>
      <c r="Y108" s="79">
        <v>1.03</v>
      </c>
      <c r="Z108" s="15">
        <v>35.67</v>
      </c>
      <c r="AA108" s="224">
        <f t="shared" si="17"/>
        <v>36.740100000000005</v>
      </c>
      <c r="AB108" s="81">
        <f t="shared" si="25"/>
        <v>440.88120000000004</v>
      </c>
    </row>
    <row r="109" spans="1:28">
      <c r="A109" s="93">
        <v>44</v>
      </c>
      <c r="B109" s="96" t="s">
        <v>636</v>
      </c>
      <c r="C109" s="97" t="s">
        <v>42</v>
      </c>
      <c r="D109" s="1"/>
      <c r="E109" s="1">
        <v>1</v>
      </c>
      <c r="F109" s="1"/>
      <c r="G109" s="2">
        <f t="shared" si="18"/>
        <v>1</v>
      </c>
      <c r="H109" s="41">
        <f t="shared" si="11"/>
        <v>20.208600000000001</v>
      </c>
      <c r="I109" s="1"/>
      <c r="J109" s="1"/>
      <c r="K109" s="1"/>
      <c r="L109" s="2">
        <f t="shared" si="19"/>
        <v>0</v>
      </c>
      <c r="M109" s="41">
        <f t="shared" si="20"/>
        <v>0</v>
      </c>
      <c r="N109" s="1"/>
      <c r="O109" s="1"/>
      <c r="P109" s="1"/>
      <c r="Q109" s="2">
        <f t="shared" si="21"/>
        <v>0</v>
      </c>
      <c r="R109" s="41">
        <f t="shared" si="22"/>
        <v>0</v>
      </c>
      <c r="S109" s="78"/>
      <c r="T109" s="78"/>
      <c r="U109" s="78"/>
      <c r="V109" s="2">
        <f t="shared" si="23"/>
        <v>0</v>
      </c>
      <c r="W109" s="285">
        <f t="shared" si="24"/>
        <v>0</v>
      </c>
      <c r="X109" s="79">
        <f t="shared" si="16"/>
        <v>1</v>
      </c>
      <c r="Y109" s="79">
        <v>1.03</v>
      </c>
      <c r="Z109" s="15">
        <v>19.62</v>
      </c>
      <c r="AA109" s="224">
        <f t="shared" si="17"/>
        <v>20.208600000000001</v>
      </c>
      <c r="AB109" s="81">
        <f t="shared" si="25"/>
        <v>20.208600000000001</v>
      </c>
    </row>
    <row r="110" spans="1:28">
      <c r="A110" s="93">
        <v>45</v>
      </c>
      <c r="B110" s="96" t="s">
        <v>637</v>
      </c>
      <c r="C110" s="97" t="s">
        <v>39</v>
      </c>
      <c r="D110" s="1"/>
      <c r="E110" s="1"/>
      <c r="F110" s="1"/>
      <c r="G110" s="2">
        <f t="shared" si="18"/>
        <v>0</v>
      </c>
      <c r="H110" s="41">
        <f t="shared" si="11"/>
        <v>0</v>
      </c>
      <c r="I110" s="1">
        <v>24</v>
      </c>
      <c r="J110" s="1"/>
      <c r="K110" s="1"/>
      <c r="L110" s="2">
        <f t="shared" si="19"/>
        <v>24</v>
      </c>
      <c r="M110" s="41">
        <f t="shared" si="20"/>
        <v>7404.1344000000008</v>
      </c>
      <c r="N110" s="1"/>
      <c r="O110" s="78"/>
      <c r="P110" s="78"/>
      <c r="Q110" s="2">
        <f t="shared" si="21"/>
        <v>0</v>
      </c>
      <c r="R110" s="41">
        <f t="shared" si="22"/>
        <v>0</v>
      </c>
      <c r="S110" s="78"/>
      <c r="T110" s="78"/>
      <c r="U110" s="78"/>
      <c r="V110" s="2">
        <f t="shared" si="23"/>
        <v>0</v>
      </c>
      <c r="W110" s="285">
        <f t="shared" si="24"/>
        <v>0</v>
      </c>
      <c r="X110" s="79">
        <f t="shared" si="16"/>
        <v>24</v>
      </c>
      <c r="Y110" s="79">
        <v>1.03</v>
      </c>
      <c r="Z110" s="15">
        <v>299.52</v>
      </c>
      <c r="AA110" s="224">
        <f t="shared" si="17"/>
        <v>308.50560000000002</v>
      </c>
      <c r="AB110" s="81">
        <f t="shared" si="25"/>
        <v>7404.1344000000008</v>
      </c>
    </row>
    <row r="111" spans="1:28">
      <c r="A111" s="93">
        <v>46</v>
      </c>
      <c r="B111" s="96" t="s">
        <v>638</v>
      </c>
      <c r="C111" s="97" t="s">
        <v>55</v>
      </c>
      <c r="D111" s="1">
        <v>24</v>
      </c>
      <c r="E111" s="1"/>
      <c r="F111" s="1"/>
      <c r="G111" s="2">
        <f t="shared" si="18"/>
        <v>24</v>
      </c>
      <c r="H111" s="41">
        <f t="shared" si="11"/>
        <v>1491.1104</v>
      </c>
      <c r="I111" s="1"/>
      <c r="J111" s="1"/>
      <c r="K111" s="1"/>
      <c r="L111" s="2">
        <f t="shared" si="19"/>
        <v>0</v>
      </c>
      <c r="M111" s="41">
        <f t="shared" si="20"/>
        <v>0</v>
      </c>
      <c r="N111" s="1">
        <v>24</v>
      </c>
      <c r="O111" s="1"/>
      <c r="P111" s="1"/>
      <c r="Q111" s="2">
        <f t="shared" si="21"/>
        <v>24</v>
      </c>
      <c r="R111" s="41">
        <f t="shared" si="22"/>
        <v>1491.1104</v>
      </c>
      <c r="S111" s="78"/>
      <c r="T111" s="78"/>
      <c r="U111" s="78"/>
      <c r="V111" s="2">
        <f t="shared" si="23"/>
        <v>0</v>
      </c>
      <c r="W111" s="285">
        <f t="shared" si="24"/>
        <v>0</v>
      </c>
      <c r="X111" s="79">
        <f t="shared" si="16"/>
        <v>48</v>
      </c>
      <c r="Y111" s="79">
        <v>1.03</v>
      </c>
      <c r="Z111" s="15">
        <v>60.32</v>
      </c>
      <c r="AA111" s="224">
        <f t="shared" si="17"/>
        <v>62.129600000000003</v>
      </c>
      <c r="AB111" s="81">
        <f t="shared" si="25"/>
        <v>2982.2208000000001</v>
      </c>
    </row>
    <row r="112" spans="1:28">
      <c r="A112" s="93">
        <v>47</v>
      </c>
      <c r="B112" s="96" t="s">
        <v>639</v>
      </c>
      <c r="C112" s="97" t="s">
        <v>55</v>
      </c>
      <c r="D112" s="1">
        <v>24</v>
      </c>
      <c r="E112" s="1"/>
      <c r="F112" s="1"/>
      <c r="G112" s="2">
        <f t="shared" si="18"/>
        <v>24</v>
      </c>
      <c r="H112" s="41">
        <f t="shared" si="11"/>
        <v>2146.9319999999998</v>
      </c>
      <c r="I112" s="1"/>
      <c r="J112" s="1"/>
      <c r="K112" s="1"/>
      <c r="L112" s="2">
        <f t="shared" si="19"/>
        <v>0</v>
      </c>
      <c r="M112" s="41">
        <f t="shared" si="20"/>
        <v>0</v>
      </c>
      <c r="N112" s="1">
        <v>24</v>
      </c>
      <c r="O112" s="1"/>
      <c r="P112" s="1"/>
      <c r="Q112" s="2">
        <f t="shared" si="21"/>
        <v>24</v>
      </c>
      <c r="R112" s="41">
        <f t="shared" si="22"/>
        <v>2146.9319999999998</v>
      </c>
      <c r="S112" s="78"/>
      <c r="T112" s="78"/>
      <c r="U112" s="78"/>
      <c r="V112" s="2">
        <f t="shared" si="23"/>
        <v>0</v>
      </c>
      <c r="W112" s="285">
        <f t="shared" si="24"/>
        <v>0</v>
      </c>
      <c r="X112" s="79">
        <f t="shared" si="16"/>
        <v>48</v>
      </c>
      <c r="Y112" s="79">
        <v>1.03</v>
      </c>
      <c r="Z112" s="15">
        <v>86.85</v>
      </c>
      <c r="AA112" s="224">
        <f t="shared" si="17"/>
        <v>89.455500000000001</v>
      </c>
      <c r="AB112" s="81">
        <f t="shared" si="25"/>
        <v>4293.8639999999996</v>
      </c>
    </row>
    <row r="113" spans="1:28">
      <c r="A113" s="93">
        <v>48</v>
      </c>
      <c r="B113" s="96" t="s">
        <v>640</v>
      </c>
      <c r="C113" s="97" t="s">
        <v>50</v>
      </c>
      <c r="D113" s="1"/>
      <c r="E113" s="1">
        <v>12</v>
      </c>
      <c r="F113" s="1"/>
      <c r="G113" s="2">
        <f t="shared" si="18"/>
        <v>12</v>
      </c>
      <c r="H113" s="41">
        <f t="shared" si="11"/>
        <v>3174.9132</v>
      </c>
      <c r="I113" s="1"/>
      <c r="J113" s="1"/>
      <c r="K113" s="1"/>
      <c r="L113" s="2">
        <f t="shared" si="19"/>
        <v>0</v>
      </c>
      <c r="M113" s="41">
        <f t="shared" si="20"/>
        <v>0</v>
      </c>
      <c r="N113" s="1">
        <v>12</v>
      </c>
      <c r="O113" s="1"/>
      <c r="P113" s="1"/>
      <c r="Q113" s="2">
        <f t="shared" si="21"/>
        <v>12</v>
      </c>
      <c r="R113" s="41">
        <f t="shared" si="22"/>
        <v>3174.9132</v>
      </c>
      <c r="S113" s="78"/>
      <c r="T113" s="78"/>
      <c r="U113" s="78"/>
      <c r="V113" s="2">
        <f t="shared" si="23"/>
        <v>0</v>
      </c>
      <c r="W113" s="285">
        <f t="shared" si="24"/>
        <v>0</v>
      </c>
      <c r="X113" s="79">
        <f t="shared" si="16"/>
        <v>24</v>
      </c>
      <c r="Y113" s="79">
        <v>1.03</v>
      </c>
      <c r="Z113" s="15">
        <v>256.87</v>
      </c>
      <c r="AA113" s="224">
        <f t="shared" si="17"/>
        <v>264.5761</v>
      </c>
      <c r="AB113" s="81">
        <f t="shared" si="25"/>
        <v>6349.8263999999999</v>
      </c>
    </row>
    <row r="114" spans="1:28">
      <c r="A114" s="93">
        <v>49</v>
      </c>
      <c r="B114" s="96" t="s">
        <v>641</v>
      </c>
      <c r="C114" s="97" t="s">
        <v>42</v>
      </c>
      <c r="D114" s="1"/>
      <c r="E114" s="1">
        <v>12</v>
      </c>
      <c r="F114" s="1"/>
      <c r="G114" s="2">
        <f t="shared" si="18"/>
        <v>12</v>
      </c>
      <c r="H114" s="41">
        <f t="shared" ref="H114:H130" si="26">G114*AA114</f>
        <v>1308.306</v>
      </c>
      <c r="I114" s="1"/>
      <c r="J114" s="1"/>
      <c r="K114" s="1"/>
      <c r="L114" s="2">
        <f t="shared" si="19"/>
        <v>0</v>
      </c>
      <c r="M114" s="41">
        <f t="shared" si="20"/>
        <v>0</v>
      </c>
      <c r="N114" s="1">
        <v>12</v>
      </c>
      <c r="O114" s="1"/>
      <c r="P114" s="1"/>
      <c r="Q114" s="2">
        <f t="shared" si="21"/>
        <v>12</v>
      </c>
      <c r="R114" s="41">
        <f t="shared" si="22"/>
        <v>1308.306</v>
      </c>
      <c r="S114" s="78"/>
      <c r="T114" s="78"/>
      <c r="U114" s="78"/>
      <c r="V114" s="2">
        <f t="shared" si="23"/>
        <v>0</v>
      </c>
      <c r="W114" s="285">
        <f t="shared" si="24"/>
        <v>0</v>
      </c>
      <c r="X114" s="79">
        <f t="shared" ref="X114:X130" si="27">G114+L114+Q114+V114</f>
        <v>24</v>
      </c>
      <c r="Y114" s="79">
        <v>1.03</v>
      </c>
      <c r="Z114" s="15">
        <v>105.85</v>
      </c>
      <c r="AA114" s="224">
        <f t="shared" ref="AA114:AA130" si="28">Z114*Y114</f>
        <v>109.02549999999999</v>
      </c>
      <c r="AB114" s="81">
        <f t="shared" si="25"/>
        <v>2616.6120000000001</v>
      </c>
    </row>
    <row r="115" spans="1:28">
      <c r="A115" s="93">
        <v>50</v>
      </c>
      <c r="B115" s="96" t="s">
        <v>642</v>
      </c>
      <c r="C115" s="97" t="s">
        <v>39</v>
      </c>
      <c r="D115" s="1"/>
      <c r="E115" s="1"/>
      <c r="F115" s="1"/>
      <c r="G115" s="2">
        <f t="shared" ref="G115:G130" si="29">SUM(D115:F115)</f>
        <v>0</v>
      </c>
      <c r="H115" s="41">
        <f t="shared" si="26"/>
        <v>0</v>
      </c>
      <c r="I115" s="1"/>
      <c r="J115" s="1">
        <v>24</v>
      </c>
      <c r="K115" s="1"/>
      <c r="L115" s="2">
        <f t="shared" ref="L115:L130" si="30">SUM(I115:K115)</f>
        <v>24</v>
      </c>
      <c r="M115" s="41">
        <f t="shared" ref="M115:M130" si="31">L115*AA115</f>
        <v>385.63200000000006</v>
      </c>
      <c r="N115" s="1"/>
      <c r="O115" s="1"/>
      <c r="P115" s="1"/>
      <c r="Q115" s="2">
        <f t="shared" ref="Q115:Q130" si="32">SUM(N115:P115)</f>
        <v>0</v>
      </c>
      <c r="R115" s="41">
        <f t="shared" ref="R115:R130" si="33">Q115*AA115</f>
        <v>0</v>
      </c>
      <c r="S115" s="1"/>
      <c r="T115" s="78"/>
      <c r="U115" s="78"/>
      <c r="V115" s="2">
        <f t="shared" ref="V115:V130" si="34">SUM(S115:U115)</f>
        <v>0</v>
      </c>
      <c r="W115" s="285">
        <f t="shared" ref="W115:W130" si="35">V115*AA115</f>
        <v>0</v>
      </c>
      <c r="X115" s="79">
        <f t="shared" si="27"/>
        <v>24</v>
      </c>
      <c r="Y115" s="79">
        <v>1.03</v>
      </c>
      <c r="Z115" s="15">
        <v>15.6</v>
      </c>
      <c r="AA115" s="224">
        <f t="shared" si="28"/>
        <v>16.068000000000001</v>
      </c>
      <c r="AB115" s="81">
        <f t="shared" ref="AB115:AB130" si="36">AA115*X115</f>
        <v>385.63200000000006</v>
      </c>
    </row>
    <row r="116" spans="1:28">
      <c r="A116" s="93">
        <v>51</v>
      </c>
      <c r="B116" s="96" t="s">
        <v>643</v>
      </c>
      <c r="C116" s="97" t="s">
        <v>39</v>
      </c>
      <c r="D116" s="1"/>
      <c r="E116" s="1"/>
      <c r="F116" s="1">
        <v>24</v>
      </c>
      <c r="G116" s="2">
        <f t="shared" si="29"/>
        <v>24</v>
      </c>
      <c r="H116" s="41">
        <f t="shared" si="26"/>
        <v>1087.9272000000001</v>
      </c>
      <c r="I116" s="1"/>
      <c r="J116" s="1"/>
      <c r="K116" s="1"/>
      <c r="L116" s="2">
        <f t="shared" si="30"/>
        <v>0</v>
      </c>
      <c r="M116" s="41">
        <f t="shared" si="31"/>
        <v>0</v>
      </c>
      <c r="N116" s="1">
        <v>24</v>
      </c>
      <c r="O116" s="1"/>
      <c r="P116" s="1"/>
      <c r="Q116" s="2">
        <f t="shared" si="32"/>
        <v>24</v>
      </c>
      <c r="R116" s="41">
        <f t="shared" si="33"/>
        <v>1087.9272000000001</v>
      </c>
      <c r="S116" s="1"/>
      <c r="T116" s="78"/>
      <c r="U116" s="78"/>
      <c r="V116" s="2">
        <f t="shared" si="34"/>
        <v>0</v>
      </c>
      <c r="W116" s="285">
        <f t="shared" si="35"/>
        <v>0</v>
      </c>
      <c r="X116" s="79">
        <f t="shared" si="27"/>
        <v>48</v>
      </c>
      <c r="Y116" s="79">
        <v>1.03</v>
      </c>
      <c r="Z116" s="15">
        <v>44.01</v>
      </c>
      <c r="AA116" s="224">
        <f t="shared" si="28"/>
        <v>45.330300000000001</v>
      </c>
      <c r="AB116" s="81">
        <f t="shared" si="36"/>
        <v>2175.8544000000002</v>
      </c>
    </row>
    <row r="117" spans="1:28">
      <c r="A117" s="93">
        <v>52</v>
      </c>
      <c r="B117" s="96" t="s">
        <v>644</v>
      </c>
      <c r="C117" s="97" t="s">
        <v>39</v>
      </c>
      <c r="D117" s="1"/>
      <c r="E117" s="1"/>
      <c r="F117" s="1">
        <v>12</v>
      </c>
      <c r="G117" s="2">
        <f t="shared" si="29"/>
        <v>12</v>
      </c>
      <c r="H117" s="41">
        <f t="shared" si="26"/>
        <v>543.96360000000004</v>
      </c>
      <c r="I117" s="1"/>
      <c r="J117" s="1"/>
      <c r="K117" s="1"/>
      <c r="L117" s="2">
        <f t="shared" si="30"/>
        <v>0</v>
      </c>
      <c r="M117" s="41">
        <f t="shared" si="31"/>
        <v>0</v>
      </c>
      <c r="N117" s="1">
        <v>12</v>
      </c>
      <c r="O117" s="1"/>
      <c r="P117" s="1"/>
      <c r="Q117" s="2">
        <f t="shared" si="32"/>
        <v>12</v>
      </c>
      <c r="R117" s="41">
        <f t="shared" si="33"/>
        <v>543.96360000000004</v>
      </c>
      <c r="S117" s="1"/>
      <c r="T117" s="78"/>
      <c r="U117" s="78"/>
      <c r="V117" s="2">
        <f t="shared" si="34"/>
        <v>0</v>
      </c>
      <c r="W117" s="285">
        <f t="shared" si="35"/>
        <v>0</v>
      </c>
      <c r="X117" s="79">
        <f t="shared" si="27"/>
        <v>24</v>
      </c>
      <c r="Y117" s="79">
        <v>1.03</v>
      </c>
      <c r="Z117" s="15">
        <v>44.01</v>
      </c>
      <c r="AA117" s="224">
        <f t="shared" si="28"/>
        <v>45.330300000000001</v>
      </c>
      <c r="AB117" s="81">
        <f t="shared" si="36"/>
        <v>1087.9272000000001</v>
      </c>
    </row>
    <row r="118" spans="1:28" hidden="1">
      <c r="A118" s="93">
        <v>69</v>
      </c>
      <c r="B118" s="96" t="s">
        <v>645</v>
      </c>
      <c r="C118" s="97" t="s">
        <v>39</v>
      </c>
      <c r="D118" s="78"/>
      <c r="E118" s="78"/>
      <c r="F118" s="78"/>
      <c r="G118" s="2">
        <f t="shared" si="29"/>
        <v>0</v>
      </c>
      <c r="H118" s="41">
        <f t="shared" si="26"/>
        <v>0</v>
      </c>
      <c r="I118" s="78"/>
      <c r="J118" s="78"/>
      <c r="K118" s="78"/>
      <c r="L118" s="2">
        <f t="shared" si="30"/>
        <v>0</v>
      </c>
      <c r="M118" s="41">
        <f t="shared" si="31"/>
        <v>0</v>
      </c>
      <c r="N118" s="78"/>
      <c r="O118" s="78"/>
      <c r="P118" s="78"/>
      <c r="Q118" s="2">
        <f t="shared" si="32"/>
        <v>0</v>
      </c>
      <c r="R118" s="41">
        <f t="shared" si="33"/>
        <v>0</v>
      </c>
      <c r="S118" s="78"/>
      <c r="T118" s="78"/>
      <c r="U118" s="78"/>
      <c r="V118" s="2">
        <f t="shared" si="34"/>
        <v>0</v>
      </c>
      <c r="W118" s="285">
        <f t="shared" si="35"/>
        <v>0</v>
      </c>
      <c r="X118" s="79">
        <f t="shared" si="27"/>
        <v>0</v>
      </c>
      <c r="Y118" s="79">
        <v>1.03</v>
      </c>
      <c r="Z118" s="15">
        <v>44.01</v>
      </c>
      <c r="AA118" s="224">
        <f t="shared" si="28"/>
        <v>45.330300000000001</v>
      </c>
      <c r="AB118" s="81">
        <f t="shared" si="36"/>
        <v>0</v>
      </c>
    </row>
    <row r="119" spans="1:28">
      <c r="A119" s="93">
        <v>53</v>
      </c>
      <c r="B119" s="96" t="s">
        <v>646</v>
      </c>
      <c r="C119" s="97" t="s">
        <v>47</v>
      </c>
      <c r="D119" s="1"/>
      <c r="E119" s="1"/>
      <c r="F119" s="1">
        <v>24</v>
      </c>
      <c r="G119" s="2">
        <f t="shared" si="29"/>
        <v>24</v>
      </c>
      <c r="H119" s="41">
        <f t="shared" si="26"/>
        <v>565.59359999999992</v>
      </c>
      <c r="I119" s="1"/>
      <c r="J119" s="1"/>
      <c r="K119" s="1"/>
      <c r="L119" s="2">
        <f t="shared" si="30"/>
        <v>0</v>
      </c>
      <c r="M119" s="41">
        <f t="shared" si="31"/>
        <v>0</v>
      </c>
      <c r="N119" s="1">
        <v>24</v>
      </c>
      <c r="O119" s="1"/>
      <c r="P119" s="1"/>
      <c r="Q119" s="2">
        <f t="shared" si="32"/>
        <v>24</v>
      </c>
      <c r="R119" s="41">
        <f t="shared" si="33"/>
        <v>565.59359999999992</v>
      </c>
      <c r="S119" s="1"/>
      <c r="T119" s="78"/>
      <c r="U119" s="78"/>
      <c r="V119" s="2">
        <f t="shared" si="34"/>
        <v>0</v>
      </c>
      <c r="W119" s="285">
        <f t="shared" si="35"/>
        <v>0</v>
      </c>
      <c r="X119" s="79">
        <f t="shared" si="27"/>
        <v>48</v>
      </c>
      <c r="Y119" s="79">
        <v>1.03</v>
      </c>
      <c r="Z119" s="15">
        <v>22.88</v>
      </c>
      <c r="AA119" s="224">
        <f t="shared" si="28"/>
        <v>23.566399999999998</v>
      </c>
      <c r="AB119" s="81">
        <f t="shared" si="36"/>
        <v>1131.1871999999998</v>
      </c>
    </row>
    <row r="120" spans="1:28">
      <c r="A120" s="93">
        <v>54</v>
      </c>
      <c r="B120" s="96" t="s">
        <v>647</v>
      </c>
      <c r="C120" s="97" t="s">
        <v>39</v>
      </c>
      <c r="D120" s="1"/>
      <c r="E120" s="1"/>
      <c r="F120" s="1">
        <v>24</v>
      </c>
      <c r="G120" s="2">
        <f t="shared" si="29"/>
        <v>24</v>
      </c>
      <c r="H120" s="41">
        <f t="shared" si="26"/>
        <v>768.29759999999999</v>
      </c>
      <c r="I120" s="1"/>
      <c r="J120" s="1"/>
      <c r="K120" s="1"/>
      <c r="L120" s="2">
        <f t="shared" si="30"/>
        <v>0</v>
      </c>
      <c r="M120" s="41">
        <f t="shared" si="31"/>
        <v>0</v>
      </c>
      <c r="N120" s="1">
        <v>24</v>
      </c>
      <c r="O120" s="1"/>
      <c r="P120" s="1"/>
      <c r="Q120" s="2">
        <f t="shared" si="32"/>
        <v>24</v>
      </c>
      <c r="R120" s="41">
        <f t="shared" si="33"/>
        <v>768.29759999999999</v>
      </c>
      <c r="S120" s="1"/>
      <c r="T120" s="78"/>
      <c r="U120" s="78"/>
      <c r="V120" s="2">
        <f t="shared" si="34"/>
        <v>0</v>
      </c>
      <c r="W120" s="285">
        <f t="shared" si="35"/>
        <v>0</v>
      </c>
      <c r="X120" s="79">
        <f t="shared" si="27"/>
        <v>48</v>
      </c>
      <c r="Y120" s="79">
        <v>1.03</v>
      </c>
      <c r="Z120" s="15">
        <v>31.08</v>
      </c>
      <c r="AA120" s="224">
        <f t="shared" si="28"/>
        <v>32.0124</v>
      </c>
      <c r="AB120" s="81">
        <f t="shared" si="36"/>
        <v>1536.5952</v>
      </c>
    </row>
    <row r="121" spans="1:28">
      <c r="A121" s="93">
        <v>55</v>
      </c>
      <c r="B121" s="96" t="s">
        <v>648</v>
      </c>
      <c r="C121" s="97" t="s">
        <v>42</v>
      </c>
      <c r="D121" s="1"/>
      <c r="E121" s="1">
        <v>12</v>
      </c>
      <c r="F121" s="1"/>
      <c r="G121" s="2">
        <f t="shared" si="29"/>
        <v>12</v>
      </c>
      <c r="H121" s="41">
        <f t="shared" si="26"/>
        <v>375.99120000000005</v>
      </c>
      <c r="I121" s="1"/>
      <c r="J121" s="1"/>
      <c r="K121" s="1"/>
      <c r="L121" s="2">
        <f t="shared" si="30"/>
        <v>0</v>
      </c>
      <c r="M121" s="41">
        <f t="shared" si="31"/>
        <v>0</v>
      </c>
      <c r="N121" s="1"/>
      <c r="O121" s="1"/>
      <c r="P121" s="1"/>
      <c r="Q121" s="2">
        <f t="shared" si="32"/>
        <v>0</v>
      </c>
      <c r="R121" s="41">
        <f t="shared" si="33"/>
        <v>0</v>
      </c>
      <c r="S121" s="1"/>
      <c r="T121" s="78"/>
      <c r="U121" s="78"/>
      <c r="V121" s="2">
        <f t="shared" si="34"/>
        <v>0</v>
      </c>
      <c r="W121" s="285">
        <f t="shared" si="35"/>
        <v>0</v>
      </c>
      <c r="X121" s="79">
        <f t="shared" si="27"/>
        <v>12</v>
      </c>
      <c r="Y121" s="79">
        <v>1.03</v>
      </c>
      <c r="Z121" s="15">
        <v>30.42</v>
      </c>
      <c r="AA121" s="224">
        <f t="shared" si="28"/>
        <v>31.332600000000003</v>
      </c>
      <c r="AB121" s="81">
        <f t="shared" si="36"/>
        <v>375.99120000000005</v>
      </c>
    </row>
    <row r="122" spans="1:28">
      <c r="A122" s="93">
        <v>56</v>
      </c>
      <c r="B122" s="94" t="s">
        <v>649</v>
      </c>
      <c r="C122" s="97" t="s">
        <v>42</v>
      </c>
      <c r="D122" s="1">
        <v>24</v>
      </c>
      <c r="E122" s="1"/>
      <c r="F122" s="1"/>
      <c r="G122" s="2">
        <f t="shared" si="29"/>
        <v>24</v>
      </c>
      <c r="H122" s="41">
        <f t="shared" si="26"/>
        <v>467.70240000000013</v>
      </c>
      <c r="I122" s="1">
        <v>24</v>
      </c>
      <c r="J122" s="1"/>
      <c r="K122" s="1"/>
      <c r="L122" s="2">
        <f t="shared" si="30"/>
        <v>24</v>
      </c>
      <c r="M122" s="41">
        <f t="shared" si="31"/>
        <v>467.70240000000013</v>
      </c>
      <c r="N122" s="1"/>
      <c r="O122" s="1">
        <v>12</v>
      </c>
      <c r="P122" s="1"/>
      <c r="Q122" s="2">
        <f t="shared" si="32"/>
        <v>12</v>
      </c>
      <c r="R122" s="41">
        <f t="shared" si="33"/>
        <v>233.85120000000006</v>
      </c>
      <c r="S122" s="1">
        <v>12</v>
      </c>
      <c r="T122" s="1"/>
      <c r="U122" s="78"/>
      <c r="V122" s="2">
        <f t="shared" si="34"/>
        <v>12</v>
      </c>
      <c r="W122" s="285">
        <f t="shared" si="35"/>
        <v>233.85120000000006</v>
      </c>
      <c r="X122" s="79">
        <f t="shared" si="27"/>
        <v>72</v>
      </c>
      <c r="Y122" s="79">
        <v>1.03</v>
      </c>
      <c r="Z122" s="15">
        <v>18.920000000000002</v>
      </c>
      <c r="AA122" s="224">
        <f t="shared" si="28"/>
        <v>19.487600000000004</v>
      </c>
      <c r="AB122" s="81">
        <f t="shared" si="36"/>
        <v>1403.1072000000004</v>
      </c>
    </row>
    <row r="123" spans="1:28">
      <c r="A123" s="93">
        <v>57</v>
      </c>
      <c r="B123" s="96" t="s">
        <v>650</v>
      </c>
      <c r="C123" s="97" t="s">
        <v>41</v>
      </c>
      <c r="D123" s="1"/>
      <c r="E123" s="1">
        <v>24</v>
      </c>
      <c r="F123" s="1"/>
      <c r="G123" s="2">
        <f t="shared" si="29"/>
        <v>24</v>
      </c>
      <c r="H123" s="41">
        <f t="shared" si="26"/>
        <v>1362.5664000000002</v>
      </c>
      <c r="I123" s="1">
        <v>24</v>
      </c>
      <c r="J123" s="1"/>
      <c r="K123" s="1"/>
      <c r="L123" s="2">
        <f t="shared" si="30"/>
        <v>24</v>
      </c>
      <c r="M123" s="41">
        <f t="shared" si="31"/>
        <v>1362.5664000000002</v>
      </c>
      <c r="N123" s="1">
        <v>24</v>
      </c>
      <c r="O123" s="1"/>
      <c r="P123" s="1"/>
      <c r="Q123" s="2">
        <f t="shared" si="32"/>
        <v>24</v>
      </c>
      <c r="R123" s="41">
        <f t="shared" si="33"/>
        <v>1362.5664000000002</v>
      </c>
      <c r="S123" s="1">
        <v>24</v>
      </c>
      <c r="T123" s="1"/>
      <c r="U123" s="78"/>
      <c r="V123" s="2">
        <f t="shared" si="34"/>
        <v>24</v>
      </c>
      <c r="W123" s="285">
        <f t="shared" si="35"/>
        <v>1362.5664000000002</v>
      </c>
      <c r="X123" s="79">
        <f t="shared" si="27"/>
        <v>96</v>
      </c>
      <c r="Y123" s="79">
        <v>1.03</v>
      </c>
      <c r="Z123" s="15">
        <v>55.12</v>
      </c>
      <c r="AA123" s="224">
        <f t="shared" si="28"/>
        <v>56.773600000000002</v>
      </c>
      <c r="AB123" s="81">
        <f t="shared" si="36"/>
        <v>5450.2656000000006</v>
      </c>
    </row>
    <row r="124" spans="1:28" hidden="1">
      <c r="A124" s="93">
        <v>75</v>
      </c>
      <c r="B124" s="96" t="s">
        <v>651</v>
      </c>
      <c r="C124" s="97" t="s">
        <v>41</v>
      </c>
      <c r="D124" s="78"/>
      <c r="E124" s="78"/>
      <c r="F124" s="78"/>
      <c r="G124" s="2">
        <f t="shared" si="29"/>
        <v>0</v>
      </c>
      <c r="H124" s="41">
        <f t="shared" si="26"/>
        <v>0</v>
      </c>
      <c r="I124" s="78"/>
      <c r="J124" s="78"/>
      <c r="K124" s="78"/>
      <c r="L124" s="2">
        <f t="shared" si="30"/>
        <v>0</v>
      </c>
      <c r="M124" s="41">
        <f t="shared" si="31"/>
        <v>0</v>
      </c>
      <c r="N124" s="78"/>
      <c r="O124" s="78"/>
      <c r="P124" s="78"/>
      <c r="Q124" s="2">
        <f t="shared" si="32"/>
        <v>0</v>
      </c>
      <c r="R124" s="41">
        <f t="shared" si="33"/>
        <v>0</v>
      </c>
      <c r="S124" s="78"/>
      <c r="T124" s="78"/>
      <c r="U124" s="78"/>
      <c r="V124" s="2">
        <f t="shared" si="34"/>
        <v>0</v>
      </c>
      <c r="W124" s="285">
        <f t="shared" si="35"/>
        <v>0</v>
      </c>
      <c r="X124" s="79">
        <f t="shared" si="27"/>
        <v>0</v>
      </c>
      <c r="Y124" s="79">
        <v>1.03</v>
      </c>
      <c r="Z124" s="15">
        <v>105.04</v>
      </c>
      <c r="AA124" s="224">
        <f t="shared" si="28"/>
        <v>108.19120000000001</v>
      </c>
      <c r="AB124" s="81">
        <f t="shared" si="36"/>
        <v>0</v>
      </c>
    </row>
    <row r="125" spans="1:28">
      <c r="A125" s="93">
        <v>58</v>
      </c>
      <c r="B125" s="96" t="s">
        <v>652</v>
      </c>
      <c r="C125" s="97" t="s">
        <v>41</v>
      </c>
      <c r="D125" s="1"/>
      <c r="E125" s="1">
        <v>24</v>
      </c>
      <c r="F125" s="1"/>
      <c r="G125" s="2">
        <f t="shared" si="29"/>
        <v>24</v>
      </c>
      <c r="H125" s="41">
        <f t="shared" si="26"/>
        <v>429.38640000000004</v>
      </c>
      <c r="I125" s="1">
        <v>24</v>
      </c>
      <c r="J125" s="1"/>
      <c r="K125" s="1"/>
      <c r="L125" s="2">
        <f t="shared" si="30"/>
        <v>24</v>
      </c>
      <c r="M125" s="41">
        <f t="shared" si="31"/>
        <v>429.38640000000004</v>
      </c>
      <c r="N125" s="1">
        <v>24</v>
      </c>
      <c r="O125" s="1"/>
      <c r="P125" s="1"/>
      <c r="Q125" s="2">
        <f t="shared" si="32"/>
        <v>24</v>
      </c>
      <c r="R125" s="41">
        <f t="shared" si="33"/>
        <v>429.38640000000004</v>
      </c>
      <c r="S125" s="1">
        <v>24</v>
      </c>
      <c r="T125" s="1"/>
      <c r="U125" s="78"/>
      <c r="V125" s="2">
        <f t="shared" si="34"/>
        <v>24</v>
      </c>
      <c r="W125" s="285">
        <f t="shared" si="35"/>
        <v>429.38640000000004</v>
      </c>
      <c r="X125" s="79">
        <f t="shared" si="27"/>
        <v>96</v>
      </c>
      <c r="Y125" s="79">
        <v>1.03</v>
      </c>
      <c r="Z125" s="15">
        <v>17.37</v>
      </c>
      <c r="AA125" s="224">
        <f t="shared" si="28"/>
        <v>17.891100000000002</v>
      </c>
      <c r="AB125" s="81">
        <f t="shared" si="36"/>
        <v>1717.5456000000001</v>
      </c>
    </row>
    <row r="126" spans="1:28" hidden="1">
      <c r="A126" s="93">
        <v>77</v>
      </c>
      <c r="B126" s="96" t="s">
        <v>653</v>
      </c>
      <c r="C126" s="97" t="s">
        <v>41</v>
      </c>
      <c r="D126" s="78"/>
      <c r="E126" s="78"/>
      <c r="F126" s="78"/>
      <c r="G126" s="2">
        <f t="shared" si="29"/>
        <v>0</v>
      </c>
      <c r="H126" s="41">
        <f t="shared" si="26"/>
        <v>0</v>
      </c>
      <c r="I126" s="78"/>
      <c r="J126" s="78"/>
      <c r="K126" s="78"/>
      <c r="L126" s="2">
        <f t="shared" si="30"/>
        <v>0</v>
      </c>
      <c r="M126" s="41">
        <f t="shared" si="31"/>
        <v>0</v>
      </c>
      <c r="N126" s="78"/>
      <c r="O126" s="78"/>
      <c r="P126" s="78"/>
      <c r="Q126" s="2">
        <f t="shared" si="32"/>
        <v>0</v>
      </c>
      <c r="R126" s="41">
        <f t="shared" si="33"/>
        <v>0</v>
      </c>
      <c r="S126" s="78"/>
      <c r="T126" s="78"/>
      <c r="U126" s="78"/>
      <c r="V126" s="2">
        <f t="shared" si="34"/>
        <v>0</v>
      </c>
      <c r="W126" s="285">
        <f t="shared" si="35"/>
        <v>0</v>
      </c>
      <c r="X126" s="79">
        <f t="shared" si="27"/>
        <v>0</v>
      </c>
      <c r="Y126" s="79">
        <v>1.03</v>
      </c>
      <c r="Z126" s="15">
        <v>33.28</v>
      </c>
      <c r="AA126" s="224">
        <f t="shared" si="28"/>
        <v>34.278400000000005</v>
      </c>
      <c r="AB126" s="81">
        <f t="shared" si="36"/>
        <v>0</v>
      </c>
    </row>
    <row r="127" spans="1:28">
      <c r="A127" s="93">
        <v>59</v>
      </c>
      <c r="B127" s="96" t="s">
        <v>654</v>
      </c>
      <c r="C127" s="97" t="s">
        <v>41</v>
      </c>
      <c r="D127" s="1"/>
      <c r="E127" s="1">
        <v>12</v>
      </c>
      <c r="F127" s="1"/>
      <c r="G127" s="2">
        <f t="shared" si="29"/>
        <v>12</v>
      </c>
      <c r="H127" s="41">
        <f t="shared" si="26"/>
        <v>411.34080000000006</v>
      </c>
      <c r="I127" s="1">
        <v>12</v>
      </c>
      <c r="J127" s="1"/>
      <c r="K127" s="1"/>
      <c r="L127" s="2">
        <f t="shared" si="30"/>
        <v>12</v>
      </c>
      <c r="M127" s="41">
        <f t="shared" si="31"/>
        <v>411.34080000000006</v>
      </c>
      <c r="N127" s="1"/>
      <c r="O127" s="1"/>
      <c r="P127" s="1">
        <v>12</v>
      </c>
      <c r="Q127" s="2">
        <f t="shared" si="32"/>
        <v>12</v>
      </c>
      <c r="R127" s="41">
        <f t="shared" si="33"/>
        <v>411.34080000000006</v>
      </c>
      <c r="S127" s="1"/>
      <c r="T127" s="78"/>
      <c r="U127" s="78"/>
      <c r="V127" s="2">
        <f t="shared" si="34"/>
        <v>0</v>
      </c>
      <c r="W127" s="285">
        <f t="shared" si="35"/>
        <v>0</v>
      </c>
      <c r="X127" s="79">
        <f t="shared" si="27"/>
        <v>36</v>
      </c>
      <c r="Y127" s="79">
        <v>1.03</v>
      </c>
      <c r="Z127" s="15">
        <v>33.28</v>
      </c>
      <c r="AA127" s="224">
        <f t="shared" si="28"/>
        <v>34.278400000000005</v>
      </c>
      <c r="AB127" s="81">
        <f t="shared" si="36"/>
        <v>1234.0224000000003</v>
      </c>
    </row>
    <row r="128" spans="1:28">
      <c r="A128" s="93">
        <v>60</v>
      </c>
      <c r="B128" s="96" t="s">
        <v>655</v>
      </c>
      <c r="C128" s="97" t="s">
        <v>44</v>
      </c>
      <c r="D128" s="1">
        <v>12</v>
      </c>
      <c r="E128" s="1"/>
      <c r="F128" s="1"/>
      <c r="G128" s="2">
        <f t="shared" si="29"/>
        <v>12</v>
      </c>
      <c r="H128" s="41">
        <f t="shared" si="26"/>
        <v>934.04519999999991</v>
      </c>
      <c r="I128" s="1">
        <v>12</v>
      </c>
      <c r="J128" s="1"/>
      <c r="K128" s="1"/>
      <c r="L128" s="2">
        <f t="shared" si="30"/>
        <v>12</v>
      </c>
      <c r="M128" s="41">
        <f t="shared" si="31"/>
        <v>934.04519999999991</v>
      </c>
      <c r="N128" s="1">
        <v>12</v>
      </c>
      <c r="O128" s="1"/>
      <c r="P128" s="1"/>
      <c r="Q128" s="2">
        <f t="shared" si="32"/>
        <v>12</v>
      </c>
      <c r="R128" s="41">
        <f t="shared" si="33"/>
        <v>934.04519999999991</v>
      </c>
      <c r="S128" s="1">
        <v>12</v>
      </c>
      <c r="T128" s="78"/>
      <c r="U128" s="78"/>
      <c r="V128" s="2">
        <f t="shared" si="34"/>
        <v>12</v>
      </c>
      <c r="W128" s="285">
        <f t="shared" si="35"/>
        <v>934.04519999999991</v>
      </c>
      <c r="X128" s="79">
        <f t="shared" si="27"/>
        <v>48</v>
      </c>
      <c r="Y128" s="79">
        <v>1.03</v>
      </c>
      <c r="Z128" s="15">
        <v>75.569999999999993</v>
      </c>
      <c r="AA128" s="224">
        <f t="shared" si="28"/>
        <v>77.837099999999992</v>
      </c>
      <c r="AB128" s="81">
        <f t="shared" si="36"/>
        <v>3736.1807999999996</v>
      </c>
    </row>
    <row r="129" spans="1:28">
      <c r="A129" s="93">
        <v>61</v>
      </c>
      <c r="B129" s="96" t="s">
        <v>656</v>
      </c>
      <c r="C129" s="97" t="s">
        <v>41</v>
      </c>
      <c r="D129" s="78"/>
      <c r="E129" s="78"/>
      <c r="F129" s="78"/>
      <c r="G129" s="2">
        <f t="shared" si="29"/>
        <v>0</v>
      </c>
      <c r="H129" s="41">
        <f t="shared" si="26"/>
        <v>0</v>
      </c>
      <c r="I129" s="78">
        <v>1</v>
      </c>
      <c r="J129" s="78"/>
      <c r="K129" s="78"/>
      <c r="L129" s="2">
        <f t="shared" si="30"/>
        <v>1</v>
      </c>
      <c r="M129" s="41">
        <f t="shared" si="31"/>
        <v>55.702399999999997</v>
      </c>
      <c r="N129" s="78"/>
      <c r="O129" s="78"/>
      <c r="P129" s="78"/>
      <c r="Q129" s="2">
        <f t="shared" si="32"/>
        <v>0</v>
      </c>
      <c r="R129" s="41">
        <f t="shared" si="33"/>
        <v>0</v>
      </c>
      <c r="S129" s="78">
        <v>1</v>
      </c>
      <c r="T129" s="78"/>
      <c r="U129" s="78"/>
      <c r="V129" s="2">
        <f t="shared" si="34"/>
        <v>1</v>
      </c>
      <c r="W129" s="285">
        <f t="shared" si="35"/>
        <v>55.702399999999997</v>
      </c>
      <c r="X129" s="79">
        <f t="shared" si="27"/>
        <v>2</v>
      </c>
      <c r="Y129" s="79">
        <v>1.03</v>
      </c>
      <c r="Z129" s="15">
        <v>54.08</v>
      </c>
      <c r="AA129" s="224">
        <f t="shared" si="28"/>
        <v>55.702399999999997</v>
      </c>
      <c r="AB129" s="81">
        <f t="shared" si="36"/>
        <v>111.40479999999999</v>
      </c>
    </row>
    <row r="130" spans="1:28">
      <c r="A130" s="93">
        <v>62</v>
      </c>
      <c r="B130" s="96" t="s">
        <v>657</v>
      </c>
      <c r="C130" s="97" t="s">
        <v>44</v>
      </c>
      <c r="D130" s="1"/>
      <c r="E130" s="1"/>
      <c r="F130" s="1">
        <v>12</v>
      </c>
      <c r="G130" s="2">
        <f t="shared" si="29"/>
        <v>12</v>
      </c>
      <c r="H130" s="41">
        <f t="shared" si="26"/>
        <v>1393.2192</v>
      </c>
      <c r="I130" s="1"/>
      <c r="J130" s="1"/>
      <c r="K130" s="1"/>
      <c r="L130" s="2">
        <f t="shared" si="30"/>
        <v>0</v>
      </c>
      <c r="M130" s="41">
        <f t="shared" si="31"/>
        <v>0</v>
      </c>
      <c r="N130" s="1"/>
      <c r="O130" s="1"/>
      <c r="P130" s="1"/>
      <c r="Q130" s="2">
        <f t="shared" si="32"/>
        <v>0</v>
      </c>
      <c r="R130" s="41">
        <f t="shared" si="33"/>
        <v>0</v>
      </c>
      <c r="S130" s="78"/>
      <c r="T130" s="78"/>
      <c r="U130" s="78"/>
      <c r="V130" s="2">
        <f t="shared" si="34"/>
        <v>0</v>
      </c>
      <c r="W130" s="285">
        <f t="shared" si="35"/>
        <v>0</v>
      </c>
      <c r="X130" s="79">
        <f t="shared" si="27"/>
        <v>12</v>
      </c>
      <c r="Y130" s="79">
        <v>1.03</v>
      </c>
      <c r="Z130" s="15">
        <v>112.72</v>
      </c>
      <c r="AA130" s="224">
        <f t="shared" si="28"/>
        <v>116.1016</v>
      </c>
      <c r="AB130" s="81">
        <f t="shared" si="36"/>
        <v>1393.2192</v>
      </c>
    </row>
    <row r="131" spans="1:28" ht="16.5" thickBot="1">
      <c r="A131" s="105"/>
      <c r="B131" s="106"/>
      <c r="C131" s="85"/>
      <c r="D131" s="84"/>
      <c r="E131" s="84"/>
      <c r="F131" s="84"/>
      <c r="G131" s="84"/>
      <c r="H131" s="326"/>
      <c r="I131" s="84"/>
      <c r="J131" s="84"/>
      <c r="K131" s="84"/>
      <c r="L131" s="84"/>
      <c r="M131" s="326"/>
      <c r="N131" s="84"/>
      <c r="O131" s="84"/>
      <c r="P131" s="84"/>
      <c r="Q131" s="84"/>
      <c r="R131" s="326"/>
      <c r="S131" s="84"/>
      <c r="T131" s="84"/>
      <c r="U131" s="84"/>
      <c r="V131" s="84"/>
      <c r="W131" s="326"/>
      <c r="X131" s="85"/>
      <c r="Y131" s="85"/>
      <c r="Z131" s="16"/>
      <c r="AA131" s="227"/>
      <c r="AB131" s="86"/>
    </row>
    <row r="132" spans="1:28">
      <c r="A132" s="469" t="s">
        <v>57</v>
      </c>
      <c r="B132" s="470"/>
      <c r="C132" s="107"/>
      <c r="D132" s="88"/>
      <c r="E132" s="88"/>
      <c r="F132" s="88"/>
      <c r="G132" s="88"/>
      <c r="H132" s="338"/>
      <c r="I132" s="88"/>
      <c r="J132" s="88"/>
      <c r="K132" s="88"/>
      <c r="L132" s="88"/>
      <c r="M132" s="338"/>
      <c r="N132" s="88"/>
      <c r="O132" s="88"/>
      <c r="P132" s="88"/>
      <c r="Q132" s="88"/>
      <c r="R132" s="338"/>
      <c r="S132" s="88"/>
      <c r="T132" s="88"/>
      <c r="U132" s="88"/>
      <c r="V132" s="88"/>
      <c r="W132" s="338"/>
      <c r="X132" s="90"/>
      <c r="Y132" s="90"/>
      <c r="Z132" s="17"/>
      <c r="AA132" s="228"/>
      <c r="AB132" s="92"/>
    </row>
    <row r="133" spans="1:28">
      <c r="A133" s="93">
        <v>1</v>
      </c>
      <c r="B133" s="96" t="s">
        <v>658</v>
      </c>
      <c r="C133" s="97" t="s">
        <v>52</v>
      </c>
      <c r="D133" s="1"/>
      <c r="E133" s="1"/>
      <c r="F133" s="1"/>
      <c r="G133" s="2">
        <f t="shared" ref="G133" si="37">SUM(D133:F133)</f>
        <v>0</v>
      </c>
      <c r="H133" s="41">
        <f t="shared" ref="H133" si="38">G133*AA133</f>
        <v>0</v>
      </c>
      <c r="I133" s="1"/>
      <c r="J133" s="1"/>
      <c r="K133" s="1"/>
      <c r="L133" s="2">
        <f t="shared" ref="L133" si="39">SUM(I133:K133)</f>
        <v>0</v>
      </c>
      <c r="M133" s="41">
        <f t="shared" ref="M133" si="40">L133*AA133</f>
        <v>0</v>
      </c>
      <c r="N133" s="1"/>
      <c r="O133" s="1">
        <v>12</v>
      </c>
      <c r="P133" s="1"/>
      <c r="Q133" s="2">
        <f t="shared" ref="Q133" si="41">SUM(N133:P133)</f>
        <v>12</v>
      </c>
      <c r="R133" s="41">
        <f t="shared" ref="R133" si="42">Q133*AA133</f>
        <v>97.025999999999996</v>
      </c>
      <c r="S133" s="1"/>
      <c r="T133" s="78"/>
      <c r="U133" s="78"/>
      <c r="V133" s="79">
        <f t="shared" ref="V133" si="43">SUM(S133:U133)</f>
        <v>0</v>
      </c>
      <c r="W133" s="285">
        <f t="shared" ref="W133" si="44">V133*AA133</f>
        <v>0</v>
      </c>
      <c r="X133" s="79">
        <f t="shared" ref="X133:X143" si="45">G133+L133+Q133+V133</f>
        <v>12</v>
      </c>
      <c r="Y133" s="79">
        <v>1.03</v>
      </c>
      <c r="Z133" s="15">
        <v>7.85</v>
      </c>
      <c r="AA133" s="224">
        <f t="shared" ref="AA133:AA143" si="46">Z133*Y133</f>
        <v>8.0854999999999997</v>
      </c>
      <c r="AB133" s="81">
        <f>X133*AA133</f>
        <v>97.025999999999996</v>
      </c>
    </row>
    <row r="134" spans="1:28">
      <c r="A134" s="93">
        <v>2</v>
      </c>
      <c r="B134" s="96" t="s">
        <v>659</v>
      </c>
      <c r="C134" s="97" t="s">
        <v>39</v>
      </c>
      <c r="D134" s="78"/>
      <c r="E134" s="78"/>
      <c r="F134" s="78"/>
      <c r="G134" s="2">
        <f t="shared" ref="G134:G143" si="47">SUM(D134:F134)</f>
        <v>0</v>
      </c>
      <c r="H134" s="41">
        <f t="shared" ref="H134:H143" si="48">G134*AA134</f>
        <v>0</v>
      </c>
      <c r="I134" s="78"/>
      <c r="J134" s="78">
        <v>31</v>
      </c>
      <c r="K134" s="78"/>
      <c r="L134" s="2">
        <f t="shared" ref="L134:L143" si="49">SUM(I134:K134)</f>
        <v>31</v>
      </c>
      <c r="M134" s="41">
        <f t="shared" ref="M134:M143" si="50">L134*AA134</f>
        <v>620.39990000000012</v>
      </c>
      <c r="N134" s="78"/>
      <c r="O134" s="78"/>
      <c r="P134" s="78"/>
      <c r="Q134" s="2">
        <f t="shared" ref="Q134:Q143" si="51">SUM(N134:P134)</f>
        <v>0</v>
      </c>
      <c r="R134" s="41">
        <f t="shared" ref="R134:R143" si="52">Q134*AA134</f>
        <v>0</v>
      </c>
      <c r="S134" s="78"/>
      <c r="T134" s="78"/>
      <c r="U134" s="78"/>
      <c r="V134" s="79">
        <f t="shared" ref="V134:V143" si="53">SUM(S134:U134)</f>
        <v>0</v>
      </c>
      <c r="W134" s="285">
        <f t="shared" ref="W134:W143" si="54">V134*AA134</f>
        <v>0</v>
      </c>
      <c r="X134" s="79">
        <f t="shared" si="45"/>
        <v>31</v>
      </c>
      <c r="Y134" s="79">
        <v>1.03</v>
      </c>
      <c r="Z134" s="15">
        <v>19.43</v>
      </c>
      <c r="AA134" s="224">
        <f t="shared" si="46"/>
        <v>20.012900000000002</v>
      </c>
      <c r="AB134" s="81">
        <f t="shared" ref="AB134:AB143" si="55">X134*AA134</f>
        <v>620.39990000000012</v>
      </c>
    </row>
    <row r="135" spans="1:28" hidden="1">
      <c r="A135" s="93">
        <v>3</v>
      </c>
      <c r="B135" s="96" t="s">
        <v>660</v>
      </c>
      <c r="C135" s="97" t="s">
        <v>39</v>
      </c>
      <c r="D135" s="78"/>
      <c r="E135" s="78"/>
      <c r="F135" s="78"/>
      <c r="G135" s="2">
        <f t="shared" si="47"/>
        <v>0</v>
      </c>
      <c r="H135" s="41">
        <f t="shared" si="48"/>
        <v>0</v>
      </c>
      <c r="I135" s="78"/>
      <c r="J135" s="78"/>
      <c r="K135" s="78"/>
      <c r="L135" s="2">
        <f t="shared" si="49"/>
        <v>0</v>
      </c>
      <c r="M135" s="41">
        <f t="shared" si="50"/>
        <v>0</v>
      </c>
      <c r="N135" s="78"/>
      <c r="O135" s="78"/>
      <c r="P135" s="78"/>
      <c r="Q135" s="2">
        <f t="shared" si="51"/>
        <v>0</v>
      </c>
      <c r="R135" s="41">
        <f t="shared" si="52"/>
        <v>0</v>
      </c>
      <c r="S135" s="78"/>
      <c r="T135" s="78"/>
      <c r="U135" s="78"/>
      <c r="V135" s="79">
        <f t="shared" si="53"/>
        <v>0</v>
      </c>
      <c r="W135" s="285">
        <f t="shared" si="54"/>
        <v>0</v>
      </c>
      <c r="X135" s="79">
        <f t="shared" si="45"/>
        <v>0</v>
      </c>
      <c r="Y135" s="79">
        <v>1.03</v>
      </c>
      <c r="Z135" s="15">
        <v>478.38</v>
      </c>
      <c r="AA135" s="224">
        <f t="shared" si="46"/>
        <v>492.73140000000001</v>
      </c>
      <c r="AB135" s="81">
        <f t="shared" si="55"/>
        <v>0</v>
      </c>
    </row>
    <row r="136" spans="1:28">
      <c r="A136" s="93">
        <v>3</v>
      </c>
      <c r="B136" s="96" t="s">
        <v>661</v>
      </c>
      <c r="C136" s="97" t="s">
        <v>39</v>
      </c>
      <c r="D136" s="78"/>
      <c r="E136" s="78">
        <v>6</v>
      </c>
      <c r="F136" s="78"/>
      <c r="G136" s="2">
        <f t="shared" si="47"/>
        <v>6</v>
      </c>
      <c r="H136" s="41">
        <f t="shared" si="48"/>
        <v>1156.896</v>
      </c>
      <c r="I136" s="78"/>
      <c r="J136" s="78"/>
      <c r="K136" s="78"/>
      <c r="L136" s="2">
        <f t="shared" si="49"/>
        <v>0</v>
      </c>
      <c r="M136" s="41">
        <f t="shared" si="50"/>
        <v>0</v>
      </c>
      <c r="N136" s="78"/>
      <c r="O136" s="78"/>
      <c r="P136" s="78"/>
      <c r="Q136" s="2">
        <f t="shared" si="51"/>
        <v>0</v>
      </c>
      <c r="R136" s="41">
        <f t="shared" si="52"/>
        <v>0</v>
      </c>
      <c r="S136" s="78"/>
      <c r="T136" s="78"/>
      <c r="U136" s="78"/>
      <c r="V136" s="79">
        <f t="shared" si="53"/>
        <v>0</v>
      </c>
      <c r="W136" s="285">
        <f t="shared" si="54"/>
        <v>0</v>
      </c>
      <c r="X136" s="79">
        <f t="shared" si="45"/>
        <v>6</v>
      </c>
      <c r="Y136" s="79">
        <v>1.03</v>
      </c>
      <c r="Z136" s="15">
        <v>187.2</v>
      </c>
      <c r="AA136" s="224">
        <f t="shared" si="46"/>
        <v>192.816</v>
      </c>
      <c r="AB136" s="81">
        <f t="shared" si="55"/>
        <v>1156.896</v>
      </c>
    </row>
    <row r="137" spans="1:28" ht="25.5">
      <c r="A137" s="93">
        <v>4</v>
      </c>
      <c r="B137" s="96" t="s">
        <v>662</v>
      </c>
      <c r="C137" s="97" t="s">
        <v>39</v>
      </c>
      <c r="D137" s="1"/>
      <c r="E137" s="1">
        <v>12</v>
      </c>
      <c r="F137" s="1"/>
      <c r="G137" s="2">
        <f t="shared" si="47"/>
        <v>12</v>
      </c>
      <c r="H137" s="41">
        <f t="shared" si="48"/>
        <v>1525.5948000000001</v>
      </c>
      <c r="I137" s="1"/>
      <c r="J137" s="1"/>
      <c r="K137" s="1"/>
      <c r="L137" s="2">
        <f t="shared" si="49"/>
        <v>0</v>
      </c>
      <c r="M137" s="41">
        <f t="shared" si="50"/>
        <v>0</v>
      </c>
      <c r="N137" s="1"/>
      <c r="O137" s="1"/>
      <c r="P137" s="1">
        <v>12</v>
      </c>
      <c r="Q137" s="2">
        <f t="shared" si="51"/>
        <v>12</v>
      </c>
      <c r="R137" s="41">
        <f t="shared" si="52"/>
        <v>1525.5948000000001</v>
      </c>
      <c r="S137" s="78"/>
      <c r="T137" s="78"/>
      <c r="U137" s="78"/>
      <c r="V137" s="79">
        <f t="shared" si="53"/>
        <v>0</v>
      </c>
      <c r="W137" s="285">
        <f t="shared" si="54"/>
        <v>0</v>
      </c>
      <c r="X137" s="79">
        <f t="shared" si="45"/>
        <v>24</v>
      </c>
      <c r="Y137" s="79">
        <v>1.03</v>
      </c>
      <c r="Z137" s="15">
        <v>123.43</v>
      </c>
      <c r="AA137" s="224">
        <f t="shared" si="46"/>
        <v>127.13290000000001</v>
      </c>
      <c r="AB137" s="81">
        <f t="shared" si="55"/>
        <v>3051.1896000000002</v>
      </c>
    </row>
    <row r="138" spans="1:28">
      <c r="A138" s="93">
        <v>5</v>
      </c>
      <c r="B138" s="96" t="s">
        <v>663</v>
      </c>
      <c r="C138" s="97" t="s">
        <v>48</v>
      </c>
      <c r="D138" s="1"/>
      <c r="E138" s="1">
        <v>12</v>
      </c>
      <c r="F138" s="1"/>
      <c r="G138" s="2">
        <f t="shared" si="47"/>
        <v>12</v>
      </c>
      <c r="H138" s="41">
        <f t="shared" si="48"/>
        <v>191.95079999999999</v>
      </c>
      <c r="I138" s="1"/>
      <c r="J138" s="1"/>
      <c r="K138" s="1"/>
      <c r="L138" s="2">
        <f t="shared" si="49"/>
        <v>0</v>
      </c>
      <c r="M138" s="41">
        <f t="shared" si="50"/>
        <v>0</v>
      </c>
      <c r="N138" s="1"/>
      <c r="O138" s="1"/>
      <c r="P138" s="1">
        <v>12</v>
      </c>
      <c r="Q138" s="2">
        <f t="shared" si="51"/>
        <v>12</v>
      </c>
      <c r="R138" s="41">
        <f t="shared" si="52"/>
        <v>191.95079999999999</v>
      </c>
      <c r="S138" s="78"/>
      <c r="T138" s="78"/>
      <c r="U138" s="78"/>
      <c r="V138" s="79">
        <f t="shared" si="53"/>
        <v>0</v>
      </c>
      <c r="W138" s="285">
        <f t="shared" si="54"/>
        <v>0</v>
      </c>
      <c r="X138" s="79">
        <f t="shared" si="45"/>
        <v>24</v>
      </c>
      <c r="Y138" s="79">
        <v>1.03</v>
      </c>
      <c r="Z138" s="15">
        <v>15.53</v>
      </c>
      <c r="AA138" s="224">
        <f t="shared" si="46"/>
        <v>15.995899999999999</v>
      </c>
      <c r="AB138" s="81">
        <f t="shared" si="55"/>
        <v>383.90159999999997</v>
      </c>
    </row>
    <row r="139" spans="1:28">
      <c r="A139" s="93">
        <v>6</v>
      </c>
      <c r="B139" s="96" t="s">
        <v>664</v>
      </c>
      <c r="C139" s="97" t="s">
        <v>39</v>
      </c>
      <c r="D139" s="1"/>
      <c r="E139" s="1">
        <v>12</v>
      </c>
      <c r="F139" s="1"/>
      <c r="G139" s="2">
        <f t="shared" si="47"/>
        <v>12</v>
      </c>
      <c r="H139" s="41">
        <f t="shared" si="48"/>
        <v>1139.9628000000002</v>
      </c>
      <c r="I139" s="1"/>
      <c r="J139" s="1"/>
      <c r="K139" s="1"/>
      <c r="L139" s="2">
        <f t="shared" si="49"/>
        <v>0</v>
      </c>
      <c r="M139" s="41">
        <f t="shared" si="50"/>
        <v>0</v>
      </c>
      <c r="N139" s="1"/>
      <c r="O139" s="1"/>
      <c r="P139" s="1">
        <v>12</v>
      </c>
      <c r="Q139" s="2">
        <f t="shared" si="51"/>
        <v>12</v>
      </c>
      <c r="R139" s="41">
        <f t="shared" si="52"/>
        <v>1139.9628000000002</v>
      </c>
      <c r="S139" s="1"/>
      <c r="T139" s="1"/>
      <c r="U139" s="1"/>
      <c r="V139" s="79">
        <f t="shared" si="53"/>
        <v>0</v>
      </c>
      <c r="W139" s="285">
        <f t="shared" si="54"/>
        <v>0</v>
      </c>
      <c r="X139" s="79">
        <f t="shared" si="45"/>
        <v>24</v>
      </c>
      <c r="Y139" s="79">
        <v>1.03</v>
      </c>
      <c r="Z139" s="15">
        <v>92.23</v>
      </c>
      <c r="AA139" s="224">
        <f t="shared" si="46"/>
        <v>94.996900000000011</v>
      </c>
      <c r="AB139" s="81">
        <f t="shared" si="55"/>
        <v>2279.9256000000005</v>
      </c>
    </row>
    <row r="140" spans="1:28" ht="38.25">
      <c r="A140" s="93">
        <v>7</v>
      </c>
      <c r="B140" s="96" t="s">
        <v>665</v>
      </c>
      <c r="C140" s="97" t="s">
        <v>39</v>
      </c>
      <c r="D140" s="1">
        <v>1</v>
      </c>
      <c r="E140" s="1"/>
      <c r="F140" s="1"/>
      <c r="G140" s="2">
        <f t="shared" si="47"/>
        <v>1</v>
      </c>
      <c r="H140" s="41">
        <f t="shared" si="48"/>
        <v>1091.5527999999999</v>
      </c>
      <c r="I140" s="1"/>
      <c r="J140" s="1">
        <v>3</v>
      </c>
      <c r="K140" s="1"/>
      <c r="L140" s="2">
        <f t="shared" si="49"/>
        <v>3</v>
      </c>
      <c r="M140" s="41">
        <f t="shared" si="50"/>
        <v>3274.6583999999998</v>
      </c>
      <c r="N140" s="1"/>
      <c r="O140" s="1"/>
      <c r="P140" s="1"/>
      <c r="Q140" s="2">
        <f t="shared" si="51"/>
        <v>0</v>
      </c>
      <c r="R140" s="41">
        <f t="shared" si="52"/>
        <v>0</v>
      </c>
      <c r="S140" s="78"/>
      <c r="T140" s="78"/>
      <c r="U140" s="78"/>
      <c r="V140" s="79">
        <f t="shared" si="53"/>
        <v>0</v>
      </c>
      <c r="W140" s="285">
        <f t="shared" si="54"/>
        <v>0</v>
      </c>
      <c r="X140" s="79">
        <f t="shared" si="45"/>
        <v>4</v>
      </c>
      <c r="Y140" s="79">
        <v>1.03</v>
      </c>
      <c r="Z140" s="15">
        <v>1059.76</v>
      </c>
      <c r="AA140" s="224">
        <f t="shared" si="46"/>
        <v>1091.5527999999999</v>
      </c>
      <c r="AB140" s="81">
        <f t="shared" si="55"/>
        <v>4366.2111999999997</v>
      </c>
    </row>
    <row r="141" spans="1:28">
      <c r="A141" s="93">
        <v>8</v>
      </c>
      <c r="B141" s="96" t="s">
        <v>666</v>
      </c>
      <c r="C141" s="97" t="s">
        <v>39</v>
      </c>
      <c r="D141" s="1"/>
      <c r="E141" s="1">
        <v>12</v>
      </c>
      <c r="F141" s="1"/>
      <c r="G141" s="2">
        <f t="shared" si="47"/>
        <v>12</v>
      </c>
      <c r="H141" s="41">
        <f t="shared" si="48"/>
        <v>217.90679999999998</v>
      </c>
      <c r="I141" s="1"/>
      <c r="J141" s="1"/>
      <c r="K141" s="1"/>
      <c r="L141" s="2">
        <f t="shared" si="49"/>
        <v>0</v>
      </c>
      <c r="M141" s="41">
        <f t="shared" si="50"/>
        <v>0</v>
      </c>
      <c r="N141" s="1"/>
      <c r="O141" s="1"/>
      <c r="P141" s="1"/>
      <c r="Q141" s="2">
        <f t="shared" si="51"/>
        <v>0</v>
      </c>
      <c r="R141" s="41">
        <f t="shared" si="52"/>
        <v>0</v>
      </c>
      <c r="S141" s="78"/>
      <c r="T141" s="78"/>
      <c r="U141" s="78"/>
      <c r="V141" s="79">
        <f t="shared" si="53"/>
        <v>0</v>
      </c>
      <c r="W141" s="285">
        <f t="shared" si="54"/>
        <v>0</v>
      </c>
      <c r="X141" s="79">
        <f t="shared" si="45"/>
        <v>12</v>
      </c>
      <c r="Y141" s="79">
        <v>1.03</v>
      </c>
      <c r="Z141" s="15">
        <v>17.63</v>
      </c>
      <c r="AA141" s="224">
        <f t="shared" si="46"/>
        <v>18.158899999999999</v>
      </c>
      <c r="AB141" s="81">
        <f t="shared" si="55"/>
        <v>217.90679999999998</v>
      </c>
    </row>
    <row r="142" spans="1:28" ht="18" customHeight="1">
      <c r="A142" s="93">
        <v>9</v>
      </c>
      <c r="B142" s="96" t="s">
        <v>667</v>
      </c>
      <c r="C142" s="97" t="s">
        <v>39</v>
      </c>
      <c r="D142" s="1"/>
      <c r="E142" s="1">
        <v>6</v>
      </c>
      <c r="F142" s="1"/>
      <c r="G142" s="2">
        <f t="shared" si="47"/>
        <v>6</v>
      </c>
      <c r="H142" s="41">
        <f t="shared" si="48"/>
        <v>294.90960000000001</v>
      </c>
      <c r="I142" s="1"/>
      <c r="J142" s="1"/>
      <c r="K142" s="1"/>
      <c r="L142" s="2">
        <f t="shared" si="49"/>
        <v>0</v>
      </c>
      <c r="M142" s="41">
        <f t="shared" si="50"/>
        <v>0</v>
      </c>
      <c r="N142" s="1">
        <v>6</v>
      </c>
      <c r="O142" s="1"/>
      <c r="P142" s="1"/>
      <c r="Q142" s="2">
        <f t="shared" si="51"/>
        <v>6</v>
      </c>
      <c r="R142" s="41">
        <f t="shared" si="52"/>
        <v>294.90960000000001</v>
      </c>
      <c r="S142" s="1"/>
      <c r="T142" s="1"/>
      <c r="U142" s="78"/>
      <c r="V142" s="79">
        <f t="shared" si="53"/>
        <v>0</v>
      </c>
      <c r="W142" s="285">
        <f t="shared" si="54"/>
        <v>0</v>
      </c>
      <c r="X142" s="79">
        <f t="shared" si="45"/>
        <v>12</v>
      </c>
      <c r="Y142" s="79">
        <v>1.03</v>
      </c>
      <c r="Z142" s="15">
        <v>47.72</v>
      </c>
      <c r="AA142" s="224">
        <f t="shared" si="46"/>
        <v>49.151600000000002</v>
      </c>
      <c r="AB142" s="81">
        <f t="shared" si="55"/>
        <v>589.81920000000002</v>
      </c>
    </row>
    <row r="143" spans="1:28">
      <c r="A143" s="93">
        <v>10</v>
      </c>
      <c r="B143" s="96" t="s">
        <v>668</v>
      </c>
      <c r="C143" s="97" t="s">
        <v>39</v>
      </c>
      <c r="D143" s="1"/>
      <c r="E143" s="1"/>
      <c r="F143" s="1"/>
      <c r="G143" s="2">
        <f t="shared" si="47"/>
        <v>0</v>
      </c>
      <c r="H143" s="41">
        <f t="shared" si="48"/>
        <v>0</v>
      </c>
      <c r="I143" s="1"/>
      <c r="J143" s="1">
        <v>30</v>
      </c>
      <c r="K143" s="1"/>
      <c r="L143" s="2">
        <f t="shared" si="49"/>
        <v>30</v>
      </c>
      <c r="M143" s="41">
        <f t="shared" si="50"/>
        <v>948.01200000000006</v>
      </c>
      <c r="N143" s="1"/>
      <c r="O143" s="1"/>
      <c r="P143" s="1"/>
      <c r="Q143" s="2">
        <f t="shared" si="51"/>
        <v>0</v>
      </c>
      <c r="R143" s="41">
        <f t="shared" si="52"/>
        <v>0</v>
      </c>
      <c r="S143" s="78"/>
      <c r="T143" s="78"/>
      <c r="U143" s="78"/>
      <c r="V143" s="79">
        <f t="shared" si="53"/>
        <v>0</v>
      </c>
      <c r="W143" s="285">
        <f t="shared" si="54"/>
        <v>0</v>
      </c>
      <c r="X143" s="79">
        <f t="shared" si="45"/>
        <v>30</v>
      </c>
      <c r="Y143" s="79">
        <v>1.03</v>
      </c>
      <c r="Z143" s="15">
        <v>30.68</v>
      </c>
      <c r="AA143" s="224">
        <f t="shared" si="46"/>
        <v>31.6004</v>
      </c>
      <c r="AB143" s="81">
        <f t="shared" si="55"/>
        <v>948.01200000000006</v>
      </c>
    </row>
    <row r="144" spans="1:28" ht="15.75" customHeight="1" thickBot="1">
      <c r="A144" s="108"/>
      <c r="B144" s="109"/>
      <c r="C144" s="110"/>
      <c r="D144" s="84"/>
      <c r="E144" s="84"/>
      <c r="F144" s="84"/>
      <c r="G144" s="84"/>
      <c r="H144" s="326"/>
      <c r="I144" s="84"/>
      <c r="J144" s="84"/>
      <c r="K144" s="84"/>
      <c r="L144" s="84"/>
      <c r="M144" s="326"/>
      <c r="N144" s="84"/>
      <c r="O144" s="84"/>
      <c r="P144" s="84"/>
      <c r="Q144" s="84"/>
      <c r="R144" s="326"/>
      <c r="S144" s="84"/>
      <c r="T144" s="84"/>
      <c r="U144" s="84"/>
      <c r="V144" s="84"/>
      <c r="W144" s="326"/>
      <c r="X144" s="85"/>
      <c r="Y144" s="85"/>
      <c r="Z144" s="16"/>
      <c r="AA144" s="227"/>
      <c r="AB144" s="86"/>
    </row>
    <row r="145" spans="1:28" ht="15.75" customHeight="1">
      <c r="A145" s="469" t="s">
        <v>58</v>
      </c>
      <c r="B145" s="470"/>
      <c r="C145" s="107"/>
      <c r="D145" s="88"/>
      <c r="E145" s="88"/>
      <c r="F145" s="88"/>
      <c r="G145" s="88"/>
      <c r="H145" s="338"/>
      <c r="I145" s="88"/>
      <c r="J145" s="88"/>
      <c r="K145" s="88"/>
      <c r="L145" s="88"/>
      <c r="M145" s="338"/>
      <c r="N145" s="88"/>
      <c r="O145" s="88"/>
      <c r="P145" s="88"/>
      <c r="Q145" s="88"/>
      <c r="R145" s="338"/>
      <c r="S145" s="88"/>
      <c r="T145" s="88"/>
      <c r="U145" s="88"/>
      <c r="V145" s="88"/>
      <c r="W145" s="338"/>
      <c r="X145" s="90"/>
      <c r="Y145" s="90"/>
      <c r="Z145" s="17"/>
      <c r="AA145" s="228"/>
      <c r="AB145" s="92"/>
    </row>
    <row r="146" spans="1:28">
      <c r="A146" s="93">
        <v>1</v>
      </c>
      <c r="B146" s="96" t="s">
        <v>669</v>
      </c>
      <c r="C146" s="97" t="s">
        <v>39</v>
      </c>
      <c r="D146" s="1"/>
      <c r="E146" s="1">
        <v>12</v>
      </c>
      <c r="F146" s="1"/>
      <c r="G146" s="2">
        <f t="shared" ref="G146" si="56">SUM(D146:F146)</f>
        <v>12</v>
      </c>
      <c r="H146" s="41">
        <f t="shared" ref="H146" si="57">G146*AA146</f>
        <v>1285.44</v>
      </c>
      <c r="I146" s="1"/>
      <c r="J146" s="1"/>
      <c r="K146" s="1"/>
      <c r="L146" s="2">
        <f t="shared" ref="L146" si="58">SUM(I146:K146)</f>
        <v>0</v>
      </c>
      <c r="M146" s="41">
        <f t="shared" ref="M146" si="59">L146*AA146</f>
        <v>0</v>
      </c>
      <c r="N146" s="1"/>
      <c r="O146" s="1">
        <v>12</v>
      </c>
      <c r="P146" s="1"/>
      <c r="Q146" s="2">
        <f t="shared" ref="Q146" si="60">SUM(N146:P146)</f>
        <v>12</v>
      </c>
      <c r="R146" s="41">
        <f t="shared" ref="R146" si="61">Q146*AA146</f>
        <v>1285.44</v>
      </c>
      <c r="S146" s="1"/>
      <c r="T146" s="78"/>
      <c r="U146" s="78"/>
      <c r="V146" s="79">
        <f t="shared" ref="V146" si="62">SUM(S146:U146)</f>
        <v>0</v>
      </c>
      <c r="W146" s="285">
        <f t="shared" ref="W146" si="63">V146*AA146</f>
        <v>0</v>
      </c>
      <c r="X146" s="79">
        <f t="shared" ref="X146:X161" si="64">G146+L146+Q146+V146</f>
        <v>24</v>
      </c>
      <c r="Y146" s="79">
        <v>1.03</v>
      </c>
      <c r="Z146" s="15">
        <v>104</v>
      </c>
      <c r="AA146" s="224">
        <f t="shared" ref="AA146:AA161" si="65">Z146*Y146</f>
        <v>107.12</v>
      </c>
      <c r="AB146" s="81">
        <f>X146*AA146</f>
        <v>2570.88</v>
      </c>
    </row>
    <row r="147" spans="1:28">
      <c r="A147" s="93">
        <v>2</v>
      </c>
      <c r="B147" s="96" t="s">
        <v>670</v>
      </c>
      <c r="C147" s="97" t="s">
        <v>39</v>
      </c>
      <c r="D147" s="1"/>
      <c r="E147" s="1">
        <v>12</v>
      </c>
      <c r="F147" s="1"/>
      <c r="G147" s="2">
        <f t="shared" ref="G147:G161" si="66">SUM(D147:F147)</f>
        <v>12</v>
      </c>
      <c r="H147" s="41">
        <f t="shared" ref="H147:H161" si="67">G147*AA147</f>
        <v>295.65120000000002</v>
      </c>
      <c r="I147" s="1"/>
      <c r="J147" s="1"/>
      <c r="K147" s="1"/>
      <c r="L147" s="2">
        <f t="shared" ref="L147:L161" si="68">SUM(I147:K147)</f>
        <v>0</v>
      </c>
      <c r="M147" s="41">
        <f t="shared" ref="M147:M161" si="69">L147*AA147</f>
        <v>0</v>
      </c>
      <c r="N147" s="1"/>
      <c r="O147" s="1">
        <v>12</v>
      </c>
      <c r="P147" s="1"/>
      <c r="Q147" s="2">
        <f t="shared" ref="Q147:Q161" si="70">SUM(N147:P147)</f>
        <v>12</v>
      </c>
      <c r="R147" s="41">
        <f t="shared" ref="R147:R161" si="71">Q147*AA147</f>
        <v>295.65120000000002</v>
      </c>
      <c r="S147" s="1"/>
      <c r="T147" s="78"/>
      <c r="U147" s="78"/>
      <c r="V147" s="79">
        <f t="shared" ref="V147:V161" si="72">SUM(S147:U147)</f>
        <v>0</v>
      </c>
      <c r="W147" s="285">
        <f t="shared" ref="W147:W161" si="73">V147*AA147</f>
        <v>0</v>
      </c>
      <c r="X147" s="79">
        <f t="shared" si="64"/>
        <v>24</v>
      </c>
      <c r="Y147" s="79">
        <v>1.03</v>
      </c>
      <c r="Z147" s="15">
        <v>23.92</v>
      </c>
      <c r="AA147" s="224">
        <f t="shared" si="65"/>
        <v>24.637600000000003</v>
      </c>
      <c r="AB147" s="81">
        <f t="shared" ref="AB147:AB161" si="74">X147*AA147</f>
        <v>591.30240000000003</v>
      </c>
    </row>
    <row r="148" spans="1:28">
      <c r="A148" s="93">
        <v>3</v>
      </c>
      <c r="B148" s="96" t="s">
        <v>671</v>
      </c>
      <c r="C148" s="97" t="s">
        <v>47</v>
      </c>
      <c r="D148" s="1">
        <v>24</v>
      </c>
      <c r="E148" s="1"/>
      <c r="F148" s="1"/>
      <c r="G148" s="2">
        <f t="shared" si="66"/>
        <v>24</v>
      </c>
      <c r="H148" s="41">
        <f t="shared" si="67"/>
        <v>1028.3520000000001</v>
      </c>
      <c r="I148" s="1">
        <v>24</v>
      </c>
      <c r="J148" s="1"/>
      <c r="K148" s="1"/>
      <c r="L148" s="2">
        <f t="shared" si="68"/>
        <v>24</v>
      </c>
      <c r="M148" s="41">
        <f t="shared" si="69"/>
        <v>1028.3520000000001</v>
      </c>
      <c r="N148" s="1">
        <v>24</v>
      </c>
      <c r="O148" s="1"/>
      <c r="P148" s="1"/>
      <c r="Q148" s="2">
        <f t="shared" si="70"/>
        <v>24</v>
      </c>
      <c r="R148" s="41">
        <f t="shared" si="71"/>
        <v>1028.3520000000001</v>
      </c>
      <c r="S148" s="1">
        <v>24</v>
      </c>
      <c r="T148" s="1"/>
      <c r="U148" s="1"/>
      <c r="V148" s="79">
        <f t="shared" si="72"/>
        <v>24</v>
      </c>
      <c r="W148" s="285">
        <f t="shared" si="73"/>
        <v>1028.3520000000001</v>
      </c>
      <c r="X148" s="79">
        <f t="shared" si="64"/>
        <v>96</v>
      </c>
      <c r="Y148" s="79">
        <v>1.03</v>
      </c>
      <c r="Z148" s="15">
        <v>41.6</v>
      </c>
      <c r="AA148" s="224">
        <f t="shared" si="65"/>
        <v>42.848000000000006</v>
      </c>
      <c r="AB148" s="81">
        <f t="shared" si="74"/>
        <v>4113.4080000000004</v>
      </c>
    </row>
    <row r="149" spans="1:28">
      <c r="A149" s="93">
        <v>4</v>
      </c>
      <c r="B149" s="96" t="s">
        <v>672</v>
      </c>
      <c r="C149" s="97" t="s">
        <v>673</v>
      </c>
      <c r="D149" s="1">
        <v>12</v>
      </c>
      <c r="E149" s="1"/>
      <c r="F149" s="1"/>
      <c r="G149" s="2">
        <f t="shared" si="66"/>
        <v>12</v>
      </c>
      <c r="H149" s="41">
        <f t="shared" si="67"/>
        <v>224.952</v>
      </c>
      <c r="I149" s="1">
        <v>12</v>
      </c>
      <c r="J149" s="1"/>
      <c r="K149" s="1"/>
      <c r="L149" s="2">
        <f t="shared" si="68"/>
        <v>12</v>
      </c>
      <c r="M149" s="41">
        <f t="shared" si="69"/>
        <v>224.952</v>
      </c>
      <c r="N149" s="1">
        <v>24</v>
      </c>
      <c r="O149" s="1"/>
      <c r="P149" s="1"/>
      <c r="Q149" s="2">
        <f t="shared" si="70"/>
        <v>24</v>
      </c>
      <c r="R149" s="41">
        <f t="shared" si="71"/>
        <v>449.904</v>
      </c>
      <c r="S149" s="1">
        <v>24</v>
      </c>
      <c r="T149" s="78"/>
      <c r="U149" s="78"/>
      <c r="V149" s="79">
        <f t="shared" si="72"/>
        <v>24</v>
      </c>
      <c r="W149" s="285">
        <f t="shared" si="73"/>
        <v>449.904</v>
      </c>
      <c r="X149" s="79">
        <f t="shared" si="64"/>
        <v>72</v>
      </c>
      <c r="Y149" s="79">
        <v>1.03</v>
      </c>
      <c r="Z149" s="15">
        <v>18.2</v>
      </c>
      <c r="AA149" s="224">
        <f t="shared" si="65"/>
        <v>18.745999999999999</v>
      </c>
      <c r="AB149" s="81">
        <f t="shared" si="74"/>
        <v>1349.712</v>
      </c>
    </row>
    <row r="150" spans="1:28">
      <c r="A150" s="93">
        <v>5</v>
      </c>
      <c r="B150" s="96" t="s">
        <v>674</v>
      </c>
      <c r="C150" s="97" t="s">
        <v>59</v>
      </c>
      <c r="D150" s="1">
        <v>24</v>
      </c>
      <c r="E150" s="1"/>
      <c r="F150" s="1"/>
      <c r="G150" s="2">
        <f t="shared" si="66"/>
        <v>24</v>
      </c>
      <c r="H150" s="41">
        <f t="shared" si="67"/>
        <v>1028.3520000000001</v>
      </c>
      <c r="I150" s="1">
        <v>24</v>
      </c>
      <c r="J150" s="1"/>
      <c r="K150" s="1"/>
      <c r="L150" s="2">
        <f t="shared" si="68"/>
        <v>24</v>
      </c>
      <c r="M150" s="41">
        <f t="shared" si="69"/>
        <v>1028.3520000000001</v>
      </c>
      <c r="N150" s="1">
        <v>24</v>
      </c>
      <c r="O150" s="1"/>
      <c r="P150" s="1"/>
      <c r="Q150" s="2">
        <f t="shared" si="70"/>
        <v>24</v>
      </c>
      <c r="R150" s="41">
        <f t="shared" si="71"/>
        <v>1028.3520000000001</v>
      </c>
      <c r="S150" s="1">
        <v>24</v>
      </c>
      <c r="T150" s="78"/>
      <c r="U150" s="78"/>
      <c r="V150" s="79">
        <f t="shared" si="72"/>
        <v>24</v>
      </c>
      <c r="W150" s="285">
        <f t="shared" si="73"/>
        <v>1028.3520000000001</v>
      </c>
      <c r="X150" s="79">
        <f t="shared" si="64"/>
        <v>96</v>
      </c>
      <c r="Y150" s="79">
        <v>1.03</v>
      </c>
      <c r="Z150" s="15">
        <v>41.6</v>
      </c>
      <c r="AA150" s="224">
        <f t="shared" si="65"/>
        <v>42.848000000000006</v>
      </c>
      <c r="AB150" s="81">
        <f t="shared" si="74"/>
        <v>4113.4080000000004</v>
      </c>
    </row>
    <row r="151" spans="1:28">
      <c r="A151" s="93">
        <v>6</v>
      </c>
      <c r="B151" s="96" t="s">
        <v>675</v>
      </c>
      <c r="C151" s="97" t="s">
        <v>46</v>
      </c>
      <c r="D151" s="1">
        <v>24</v>
      </c>
      <c r="E151" s="1"/>
      <c r="F151" s="1"/>
      <c r="G151" s="2">
        <f t="shared" si="66"/>
        <v>24</v>
      </c>
      <c r="H151" s="41">
        <f t="shared" si="67"/>
        <v>2827.9680000000003</v>
      </c>
      <c r="I151" s="1">
        <v>24</v>
      </c>
      <c r="J151" s="1"/>
      <c r="K151" s="1"/>
      <c r="L151" s="2">
        <f t="shared" si="68"/>
        <v>24</v>
      </c>
      <c r="M151" s="41">
        <f t="shared" si="69"/>
        <v>2827.9680000000003</v>
      </c>
      <c r="N151" s="1">
        <v>24</v>
      </c>
      <c r="O151" s="1"/>
      <c r="P151" s="1"/>
      <c r="Q151" s="2">
        <f t="shared" si="70"/>
        <v>24</v>
      </c>
      <c r="R151" s="41">
        <f t="shared" si="71"/>
        <v>2827.9680000000003</v>
      </c>
      <c r="S151" s="1"/>
      <c r="T151" s="78"/>
      <c r="U151" s="78"/>
      <c r="V151" s="79">
        <f t="shared" si="72"/>
        <v>0</v>
      </c>
      <c r="W151" s="285">
        <f t="shared" si="73"/>
        <v>0</v>
      </c>
      <c r="X151" s="79">
        <f t="shared" si="64"/>
        <v>72</v>
      </c>
      <c r="Y151" s="79">
        <v>1.03</v>
      </c>
      <c r="Z151" s="15">
        <v>114.4</v>
      </c>
      <c r="AA151" s="224">
        <f t="shared" si="65"/>
        <v>117.83200000000001</v>
      </c>
      <c r="AB151" s="81">
        <f t="shared" si="74"/>
        <v>8483.9040000000005</v>
      </c>
    </row>
    <row r="152" spans="1:28">
      <c r="A152" s="93">
        <v>7</v>
      </c>
      <c r="B152" s="96" t="s">
        <v>676</v>
      </c>
      <c r="C152" s="97" t="s">
        <v>39</v>
      </c>
      <c r="D152" s="9"/>
      <c r="E152" s="1">
        <v>12</v>
      </c>
      <c r="F152" s="9"/>
      <c r="G152" s="2">
        <f t="shared" si="66"/>
        <v>12</v>
      </c>
      <c r="H152" s="41">
        <f t="shared" si="67"/>
        <v>448.42079999999999</v>
      </c>
      <c r="I152" s="1"/>
      <c r="J152" s="1"/>
      <c r="K152" s="1"/>
      <c r="L152" s="2">
        <f t="shared" si="68"/>
        <v>0</v>
      </c>
      <c r="M152" s="41">
        <f t="shared" si="69"/>
        <v>0</v>
      </c>
      <c r="N152" s="1"/>
      <c r="O152" s="1"/>
      <c r="P152" s="1"/>
      <c r="Q152" s="2">
        <f t="shared" si="70"/>
        <v>0</v>
      </c>
      <c r="R152" s="41">
        <f t="shared" si="71"/>
        <v>0</v>
      </c>
      <c r="S152" s="78"/>
      <c r="T152" s="78"/>
      <c r="U152" s="78"/>
      <c r="V152" s="79">
        <f t="shared" si="72"/>
        <v>0</v>
      </c>
      <c r="W152" s="285">
        <f t="shared" si="73"/>
        <v>0</v>
      </c>
      <c r="X152" s="79">
        <f t="shared" si="64"/>
        <v>12</v>
      </c>
      <c r="Y152" s="79">
        <v>1.03</v>
      </c>
      <c r="Z152" s="15">
        <v>36.28</v>
      </c>
      <c r="AA152" s="224">
        <f t="shared" si="65"/>
        <v>37.368400000000001</v>
      </c>
      <c r="AB152" s="81">
        <f t="shared" si="74"/>
        <v>448.42079999999999</v>
      </c>
    </row>
    <row r="153" spans="1:28">
      <c r="A153" s="93">
        <v>8</v>
      </c>
      <c r="B153" s="96" t="s">
        <v>677</v>
      </c>
      <c r="C153" s="97" t="s">
        <v>46</v>
      </c>
      <c r="D153" s="1">
        <v>24</v>
      </c>
      <c r="E153" s="8"/>
      <c r="F153" s="1"/>
      <c r="G153" s="2">
        <f t="shared" si="66"/>
        <v>24</v>
      </c>
      <c r="H153" s="41">
        <f t="shared" si="67"/>
        <v>5655.9360000000006</v>
      </c>
      <c r="I153" s="8">
        <v>24</v>
      </c>
      <c r="J153" s="8"/>
      <c r="K153" s="8"/>
      <c r="L153" s="2">
        <f t="shared" si="68"/>
        <v>24</v>
      </c>
      <c r="M153" s="41">
        <f t="shared" si="69"/>
        <v>5655.9360000000006</v>
      </c>
      <c r="N153" s="8">
        <v>24</v>
      </c>
      <c r="O153" s="8"/>
      <c r="P153" s="8"/>
      <c r="Q153" s="2">
        <f t="shared" si="70"/>
        <v>24</v>
      </c>
      <c r="R153" s="41">
        <f t="shared" si="71"/>
        <v>5655.9360000000006</v>
      </c>
      <c r="S153" s="8">
        <v>24</v>
      </c>
      <c r="T153" s="8"/>
      <c r="U153" s="78"/>
      <c r="V153" s="79">
        <f t="shared" si="72"/>
        <v>24</v>
      </c>
      <c r="W153" s="285">
        <f t="shared" si="73"/>
        <v>5655.9360000000006</v>
      </c>
      <c r="X153" s="79">
        <f t="shared" si="64"/>
        <v>96</v>
      </c>
      <c r="Y153" s="79">
        <v>1.03</v>
      </c>
      <c r="Z153" s="15">
        <v>228.8</v>
      </c>
      <c r="AA153" s="224">
        <f t="shared" si="65"/>
        <v>235.66400000000002</v>
      </c>
      <c r="AB153" s="81">
        <f t="shared" si="74"/>
        <v>22623.744000000002</v>
      </c>
    </row>
    <row r="154" spans="1:28">
      <c r="A154" s="93">
        <v>9</v>
      </c>
      <c r="B154" s="96" t="s">
        <v>678</v>
      </c>
      <c r="C154" s="97" t="s">
        <v>46</v>
      </c>
      <c r="D154" s="1"/>
      <c r="E154" s="1">
        <v>12</v>
      </c>
      <c r="F154" s="1"/>
      <c r="G154" s="2">
        <f t="shared" si="66"/>
        <v>12</v>
      </c>
      <c r="H154" s="41">
        <f t="shared" si="67"/>
        <v>1047.6336000000001</v>
      </c>
      <c r="I154" s="1"/>
      <c r="J154" s="1"/>
      <c r="K154" s="1"/>
      <c r="L154" s="2">
        <f t="shared" si="68"/>
        <v>0</v>
      </c>
      <c r="M154" s="41">
        <f t="shared" si="69"/>
        <v>0</v>
      </c>
      <c r="N154" s="1"/>
      <c r="O154" s="1"/>
      <c r="P154" s="1"/>
      <c r="Q154" s="2">
        <f t="shared" si="70"/>
        <v>0</v>
      </c>
      <c r="R154" s="41">
        <f t="shared" si="71"/>
        <v>0</v>
      </c>
      <c r="S154" s="78"/>
      <c r="T154" s="78"/>
      <c r="U154" s="78"/>
      <c r="V154" s="79">
        <f t="shared" si="72"/>
        <v>0</v>
      </c>
      <c r="W154" s="285">
        <f t="shared" si="73"/>
        <v>0</v>
      </c>
      <c r="X154" s="79">
        <f t="shared" si="64"/>
        <v>12</v>
      </c>
      <c r="Y154" s="79">
        <v>1.03</v>
      </c>
      <c r="Z154" s="15">
        <v>84.76</v>
      </c>
      <c r="AA154" s="224">
        <f t="shared" si="65"/>
        <v>87.302800000000005</v>
      </c>
      <c r="AB154" s="81">
        <f t="shared" si="74"/>
        <v>1047.6336000000001</v>
      </c>
    </row>
    <row r="155" spans="1:28">
      <c r="A155" s="93">
        <v>10</v>
      </c>
      <c r="B155" s="96" t="s">
        <v>679</v>
      </c>
      <c r="C155" s="97" t="s">
        <v>46</v>
      </c>
      <c r="D155" s="1">
        <v>12</v>
      </c>
      <c r="E155" s="1"/>
      <c r="F155" s="1"/>
      <c r="G155" s="2">
        <f t="shared" si="66"/>
        <v>12</v>
      </c>
      <c r="H155" s="41">
        <f t="shared" si="67"/>
        <v>1452.5472</v>
      </c>
      <c r="I155" s="1">
        <v>12</v>
      </c>
      <c r="J155" s="1"/>
      <c r="K155" s="1"/>
      <c r="L155" s="2">
        <f t="shared" si="68"/>
        <v>12</v>
      </c>
      <c r="M155" s="41">
        <f t="shared" si="69"/>
        <v>1452.5472</v>
      </c>
      <c r="N155" s="1">
        <v>24</v>
      </c>
      <c r="O155" s="1"/>
      <c r="P155" s="1"/>
      <c r="Q155" s="2">
        <f t="shared" si="70"/>
        <v>24</v>
      </c>
      <c r="R155" s="41">
        <f t="shared" si="71"/>
        <v>2905.0944</v>
      </c>
      <c r="S155" s="1">
        <v>24</v>
      </c>
      <c r="T155" s="78"/>
      <c r="U155" s="78"/>
      <c r="V155" s="79">
        <f t="shared" si="72"/>
        <v>24</v>
      </c>
      <c r="W155" s="285">
        <f t="shared" si="73"/>
        <v>2905.0944</v>
      </c>
      <c r="X155" s="79">
        <f t="shared" si="64"/>
        <v>72</v>
      </c>
      <c r="Y155" s="79">
        <v>1.03</v>
      </c>
      <c r="Z155" s="15">
        <v>117.52</v>
      </c>
      <c r="AA155" s="224">
        <f t="shared" si="65"/>
        <v>121.04559999999999</v>
      </c>
      <c r="AB155" s="81">
        <f t="shared" si="74"/>
        <v>8715.2831999999999</v>
      </c>
    </row>
    <row r="156" spans="1:28">
      <c r="A156" s="93">
        <v>11</v>
      </c>
      <c r="B156" s="96" t="s">
        <v>680</v>
      </c>
      <c r="C156" s="97" t="s">
        <v>39</v>
      </c>
      <c r="D156" s="78"/>
      <c r="E156" s="78">
        <v>2</v>
      </c>
      <c r="F156" s="78"/>
      <c r="G156" s="2">
        <f t="shared" si="66"/>
        <v>2</v>
      </c>
      <c r="H156" s="41">
        <f t="shared" si="67"/>
        <v>3856.32</v>
      </c>
      <c r="I156" s="78"/>
      <c r="J156" s="78"/>
      <c r="K156" s="78"/>
      <c r="L156" s="2">
        <f t="shared" si="68"/>
        <v>0</v>
      </c>
      <c r="M156" s="41">
        <f t="shared" si="69"/>
        <v>0</v>
      </c>
      <c r="N156" s="78"/>
      <c r="O156" s="78"/>
      <c r="P156" s="78"/>
      <c r="Q156" s="2">
        <f t="shared" si="70"/>
        <v>0</v>
      </c>
      <c r="R156" s="41">
        <f t="shared" si="71"/>
        <v>0</v>
      </c>
      <c r="S156" s="78"/>
      <c r="T156" s="78"/>
      <c r="U156" s="78"/>
      <c r="V156" s="79">
        <f t="shared" si="72"/>
        <v>0</v>
      </c>
      <c r="W156" s="285">
        <f t="shared" si="73"/>
        <v>0</v>
      </c>
      <c r="X156" s="79">
        <f t="shared" si="64"/>
        <v>2</v>
      </c>
      <c r="Y156" s="79">
        <v>1.03</v>
      </c>
      <c r="Z156" s="15">
        <v>1872</v>
      </c>
      <c r="AA156" s="224">
        <f t="shared" si="65"/>
        <v>1928.16</v>
      </c>
      <c r="AB156" s="81">
        <f t="shared" si="74"/>
        <v>3856.32</v>
      </c>
    </row>
    <row r="157" spans="1:28">
      <c r="A157" s="93">
        <v>12</v>
      </c>
      <c r="B157" s="96" t="s">
        <v>681</v>
      </c>
      <c r="C157" s="97" t="s">
        <v>39</v>
      </c>
      <c r="D157" s="1"/>
      <c r="E157" s="1">
        <v>12</v>
      </c>
      <c r="F157" s="1"/>
      <c r="G157" s="2">
        <f t="shared" si="66"/>
        <v>12</v>
      </c>
      <c r="H157" s="41">
        <f t="shared" si="67"/>
        <v>1606.8000000000002</v>
      </c>
      <c r="I157" s="1"/>
      <c r="J157" s="1"/>
      <c r="K157" s="1"/>
      <c r="L157" s="2">
        <f t="shared" si="68"/>
        <v>0</v>
      </c>
      <c r="M157" s="41">
        <f t="shared" si="69"/>
        <v>0</v>
      </c>
      <c r="N157" s="1"/>
      <c r="O157" s="1">
        <v>12</v>
      </c>
      <c r="P157" s="1"/>
      <c r="Q157" s="2">
        <f t="shared" si="70"/>
        <v>12</v>
      </c>
      <c r="R157" s="41">
        <f t="shared" si="71"/>
        <v>1606.8000000000002</v>
      </c>
      <c r="S157" s="1"/>
      <c r="T157" s="78"/>
      <c r="U157" s="78"/>
      <c r="V157" s="79">
        <f t="shared" si="72"/>
        <v>0</v>
      </c>
      <c r="W157" s="285">
        <f t="shared" si="73"/>
        <v>0</v>
      </c>
      <c r="X157" s="79">
        <f t="shared" si="64"/>
        <v>24</v>
      </c>
      <c r="Y157" s="79">
        <v>1.03</v>
      </c>
      <c r="Z157" s="15">
        <v>130</v>
      </c>
      <c r="AA157" s="224">
        <f t="shared" si="65"/>
        <v>133.9</v>
      </c>
      <c r="AB157" s="81">
        <f t="shared" si="74"/>
        <v>3213.6000000000004</v>
      </c>
    </row>
    <row r="158" spans="1:28">
      <c r="A158" s="93">
        <v>13</v>
      </c>
      <c r="B158" s="111" t="s">
        <v>682</v>
      </c>
      <c r="C158" s="112" t="s">
        <v>39</v>
      </c>
      <c r="D158" s="1"/>
      <c r="E158" s="1">
        <v>12</v>
      </c>
      <c r="F158" s="1"/>
      <c r="G158" s="2">
        <f t="shared" si="66"/>
        <v>12</v>
      </c>
      <c r="H158" s="41">
        <f t="shared" si="67"/>
        <v>1221.1679999999999</v>
      </c>
      <c r="I158" s="1"/>
      <c r="J158" s="1">
        <v>12</v>
      </c>
      <c r="K158" s="1"/>
      <c r="L158" s="2">
        <f t="shared" si="68"/>
        <v>12</v>
      </c>
      <c r="M158" s="41">
        <f t="shared" si="69"/>
        <v>1221.1679999999999</v>
      </c>
      <c r="N158" s="1"/>
      <c r="O158" s="1">
        <v>12</v>
      </c>
      <c r="P158" s="1"/>
      <c r="Q158" s="2">
        <f t="shared" si="70"/>
        <v>12</v>
      </c>
      <c r="R158" s="41">
        <f t="shared" si="71"/>
        <v>1221.1679999999999</v>
      </c>
      <c r="S158" s="1">
        <v>12</v>
      </c>
      <c r="T158" s="1"/>
      <c r="U158" s="78"/>
      <c r="V158" s="79">
        <f t="shared" si="72"/>
        <v>12</v>
      </c>
      <c r="W158" s="285">
        <f t="shared" si="73"/>
        <v>1221.1679999999999</v>
      </c>
      <c r="X158" s="79">
        <f t="shared" si="64"/>
        <v>48</v>
      </c>
      <c r="Y158" s="79">
        <v>1.03</v>
      </c>
      <c r="Z158" s="18">
        <v>98.8</v>
      </c>
      <c r="AA158" s="224">
        <f t="shared" si="65"/>
        <v>101.764</v>
      </c>
      <c r="AB158" s="81">
        <f t="shared" si="74"/>
        <v>4884.6719999999996</v>
      </c>
    </row>
    <row r="159" spans="1:28">
      <c r="A159" s="93">
        <v>14</v>
      </c>
      <c r="B159" s="96" t="s">
        <v>683</v>
      </c>
      <c r="C159" s="97" t="s">
        <v>50</v>
      </c>
      <c r="D159" s="1"/>
      <c r="E159" s="1">
        <v>12</v>
      </c>
      <c r="F159" s="1"/>
      <c r="G159" s="2">
        <f t="shared" si="66"/>
        <v>12</v>
      </c>
      <c r="H159" s="41">
        <f t="shared" si="67"/>
        <v>539.88480000000004</v>
      </c>
      <c r="I159" s="1"/>
      <c r="J159" s="1">
        <v>12</v>
      </c>
      <c r="K159" s="1"/>
      <c r="L159" s="2">
        <f t="shared" si="68"/>
        <v>12</v>
      </c>
      <c r="M159" s="41">
        <f t="shared" si="69"/>
        <v>539.88480000000004</v>
      </c>
      <c r="N159" s="1"/>
      <c r="O159" s="1">
        <v>12</v>
      </c>
      <c r="P159" s="1"/>
      <c r="Q159" s="2">
        <f t="shared" si="70"/>
        <v>12</v>
      </c>
      <c r="R159" s="41">
        <f t="shared" si="71"/>
        <v>539.88480000000004</v>
      </c>
      <c r="S159" s="1">
        <v>12</v>
      </c>
      <c r="T159" s="1"/>
      <c r="U159" s="78"/>
      <c r="V159" s="79">
        <f t="shared" si="72"/>
        <v>12</v>
      </c>
      <c r="W159" s="285">
        <f t="shared" si="73"/>
        <v>539.88480000000004</v>
      </c>
      <c r="X159" s="79">
        <f t="shared" si="64"/>
        <v>48</v>
      </c>
      <c r="Y159" s="79">
        <v>1.03</v>
      </c>
      <c r="Z159" s="15">
        <v>43.68</v>
      </c>
      <c r="AA159" s="224">
        <f t="shared" si="65"/>
        <v>44.990400000000001</v>
      </c>
      <c r="AB159" s="81">
        <f t="shared" si="74"/>
        <v>2159.5392000000002</v>
      </c>
    </row>
    <row r="160" spans="1:28">
      <c r="A160" s="93">
        <v>15</v>
      </c>
      <c r="B160" s="96" t="s">
        <v>684</v>
      </c>
      <c r="C160" s="97" t="s">
        <v>44</v>
      </c>
      <c r="D160" s="1"/>
      <c r="E160" s="1"/>
      <c r="F160" s="1"/>
      <c r="G160" s="2">
        <f t="shared" si="66"/>
        <v>0</v>
      </c>
      <c r="H160" s="41">
        <f t="shared" si="67"/>
        <v>0</v>
      </c>
      <c r="I160" s="1"/>
      <c r="J160" s="1">
        <v>12</v>
      </c>
      <c r="K160" s="1"/>
      <c r="L160" s="2">
        <f t="shared" si="68"/>
        <v>12</v>
      </c>
      <c r="M160" s="41">
        <f t="shared" si="69"/>
        <v>1478.2560000000001</v>
      </c>
      <c r="N160" s="1"/>
      <c r="O160" s="1"/>
      <c r="P160" s="1"/>
      <c r="Q160" s="2">
        <f t="shared" si="70"/>
        <v>0</v>
      </c>
      <c r="R160" s="41">
        <f t="shared" si="71"/>
        <v>0</v>
      </c>
      <c r="S160" s="78"/>
      <c r="T160" s="78"/>
      <c r="U160" s="78"/>
      <c r="V160" s="79">
        <f t="shared" si="72"/>
        <v>0</v>
      </c>
      <c r="W160" s="285">
        <f t="shared" si="73"/>
        <v>0</v>
      </c>
      <c r="X160" s="79">
        <f t="shared" si="64"/>
        <v>12</v>
      </c>
      <c r="Y160" s="79">
        <v>1.03</v>
      </c>
      <c r="Z160" s="15">
        <v>119.6</v>
      </c>
      <c r="AA160" s="224">
        <f t="shared" si="65"/>
        <v>123.188</v>
      </c>
      <c r="AB160" s="81">
        <f t="shared" si="74"/>
        <v>1478.2560000000001</v>
      </c>
    </row>
    <row r="161" spans="1:28">
      <c r="A161" s="93">
        <v>16</v>
      </c>
      <c r="B161" s="96" t="s">
        <v>685</v>
      </c>
      <c r="C161" s="97" t="s">
        <v>41</v>
      </c>
      <c r="D161" s="1">
        <v>12</v>
      </c>
      <c r="E161" s="1"/>
      <c r="F161" s="1"/>
      <c r="G161" s="2">
        <f t="shared" si="66"/>
        <v>12</v>
      </c>
      <c r="H161" s="41">
        <f t="shared" si="67"/>
        <v>1728.9168</v>
      </c>
      <c r="I161" s="1">
        <v>12</v>
      </c>
      <c r="J161" s="1"/>
      <c r="K161" s="1"/>
      <c r="L161" s="2">
        <f t="shared" si="68"/>
        <v>12</v>
      </c>
      <c r="M161" s="41">
        <f t="shared" si="69"/>
        <v>1728.9168</v>
      </c>
      <c r="N161" s="1">
        <v>12</v>
      </c>
      <c r="O161" s="1"/>
      <c r="P161" s="1"/>
      <c r="Q161" s="2">
        <f t="shared" si="70"/>
        <v>12</v>
      </c>
      <c r="R161" s="41">
        <f t="shared" si="71"/>
        <v>1728.9168</v>
      </c>
      <c r="S161" s="1">
        <v>12</v>
      </c>
      <c r="T161" s="78"/>
      <c r="U161" s="78"/>
      <c r="V161" s="79">
        <f t="shared" si="72"/>
        <v>12</v>
      </c>
      <c r="W161" s="285">
        <f t="shared" si="73"/>
        <v>1728.9168</v>
      </c>
      <c r="X161" s="79">
        <f t="shared" si="64"/>
        <v>48</v>
      </c>
      <c r="Y161" s="79">
        <v>1.03</v>
      </c>
      <c r="Z161" s="15">
        <v>139.88</v>
      </c>
      <c r="AA161" s="224">
        <f t="shared" si="65"/>
        <v>144.07640000000001</v>
      </c>
      <c r="AB161" s="81">
        <f t="shared" si="74"/>
        <v>6915.6671999999999</v>
      </c>
    </row>
    <row r="162" spans="1:28">
      <c r="A162" s="254"/>
      <c r="B162" s="102"/>
      <c r="C162" s="99"/>
      <c r="D162" s="9"/>
      <c r="E162" s="9"/>
      <c r="F162" s="9"/>
      <c r="G162" s="12"/>
      <c r="H162" s="11"/>
      <c r="I162" s="9"/>
      <c r="J162" s="9"/>
      <c r="K162" s="9"/>
      <c r="L162" s="12"/>
      <c r="M162" s="11"/>
      <c r="N162" s="9"/>
      <c r="O162" s="9"/>
      <c r="P162" s="9"/>
      <c r="Q162" s="12"/>
      <c r="R162" s="11"/>
      <c r="S162" s="9"/>
      <c r="T162" s="103"/>
      <c r="U162" s="103"/>
      <c r="V162" s="104"/>
      <c r="W162" s="286"/>
      <c r="X162" s="104"/>
      <c r="Y162" s="104"/>
      <c r="Z162" s="13"/>
      <c r="AA162" s="414"/>
      <c r="AB162" s="421"/>
    </row>
    <row r="163" spans="1:28" ht="15.75" customHeight="1" thickBot="1">
      <c r="A163" s="105"/>
      <c r="B163" s="106"/>
      <c r="C163" s="110"/>
      <c r="D163" s="84"/>
      <c r="E163" s="84"/>
      <c r="F163" s="84"/>
      <c r="G163" s="84"/>
      <c r="H163" s="326"/>
      <c r="I163" s="84"/>
      <c r="J163" s="84"/>
      <c r="K163" s="84"/>
      <c r="L163" s="84"/>
      <c r="M163" s="326"/>
      <c r="N163" s="84"/>
      <c r="O163" s="84"/>
      <c r="P163" s="84"/>
      <c r="Q163" s="84"/>
      <c r="R163" s="326"/>
      <c r="S163" s="84"/>
      <c r="T163" s="84"/>
      <c r="U163" s="84"/>
      <c r="V163" s="84"/>
      <c r="W163" s="326"/>
      <c r="X163" s="85"/>
      <c r="Y163" s="85"/>
      <c r="Z163" s="16"/>
      <c r="AA163" s="227"/>
      <c r="AB163" s="86"/>
    </row>
    <row r="164" spans="1:28" ht="15.75" customHeight="1">
      <c r="A164" s="469" t="s">
        <v>60</v>
      </c>
      <c r="B164" s="470"/>
      <c r="C164" s="90"/>
      <c r="D164" s="88"/>
      <c r="E164" s="88"/>
      <c r="F164" s="88"/>
      <c r="G164" s="88"/>
      <c r="H164" s="338"/>
      <c r="I164" s="88"/>
      <c r="J164" s="88"/>
      <c r="K164" s="88"/>
      <c r="L164" s="88"/>
      <c r="M164" s="338"/>
      <c r="N164" s="88"/>
      <c r="O164" s="88"/>
      <c r="P164" s="88"/>
      <c r="Q164" s="88"/>
      <c r="R164" s="338"/>
      <c r="S164" s="88"/>
      <c r="T164" s="88"/>
      <c r="U164" s="88"/>
      <c r="V164" s="88"/>
      <c r="W164" s="338"/>
      <c r="X164" s="90"/>
      <c r="Y164" s="90"/>
      <c r="Z164" s="17"/>
      <c r="AA164" s="228"/>
      <c r="AB164" s="92"/>
    </row>
    <row r="165" spans="1:28" ht="51" hidden="1">
      <c r="A165" s="93">
        <v>1</v>
      </c>
      <c r="B165" s="96" t="s">
        <v>686</v>
      </c>
      <c r="C165" s="99" t="s">
        <v>61</v>
      </c>
      <c r="D165" s="78"/>
      <c r="E165" s="78"/>
      <c r="F165" s="78"/>
      <c r="G165" s="79">
        <f t="shared" ref="G165" si="75">SUM(D165:F165)</f>
        <v>0</v>
      </c>
      <c r="H165" s="285">
        <f t="shared" ref="H165" si="76">G165*AA165</f>
        <v>0</v>
      </c>
      <c r="I165" s="78"/>
      <c r="J165" s="78"/>
      <c r="K165" s="78"/>
      <c r="L165" s="79">
        <f t="shared" ref="L165" si="77">SUM(I165:K165)</f>
        <v>0</v>
      </c>
      <c r="M165" s="285">
        <f t="shared" ref="M165" si="78">L165*AA165</f>
        <v>0</v>
      </c>
      <c r="N165" s="78"/>
      <c r="O165" s="78"/>
      <c r="P165" s="78"/>
      <c r="Q165" s="79">
        <f t="shared" ref="Q165" si="79">SUM(N165:P165)</f>
        <v>0</v>
      </c>
      <c r="R165" s="285">
        <f t="shared" ref="R165" si="80">Q165*AA165</f>
        <v>0</v>
      </c>
      <c r="S165" s="78"/>
      <c r="T165" s="78"/>
      <c r="U165" s="78"/>
      <c r="V165" s="79">
        <f t="shared" ref="V165" si="81">SUM(S165:U165)</f>
        <v>0</v>
      </c>
      <c r="W165" s="285">
        <f t="shared" ref="W165" si="82">V165*AA165</f>
        <v>0</v>
      </c>
      <c r="X165" s="79">
        <f t="shared" ref="X165:X187" si="83">G165+L165+Q165+V165</f>
        <v>0</v>
      </c>
      <c r="Y165" s="79">
        <v>1.03</v>
      </c>
      <c r="Z165" s="15">
        <v>10398.959999999999</v>
      </c>
      <c r="AA165" s="224">
        <f>Z165*Y165</f>
        <v>10710.9288</v>
      </c>
      <c r="AB165" s="81">
        <f t="shared" ref="AB165:AB187" si="84">X165*AA165</f>
        <v>0</v>
      </c>
    </row>
    <row r="166" spans="1:28" ht="25.5">
      <c r="A166" s="93">
        <v>1</v>
      </c>
      <c r="B166" s="96" t="s">
        <v>687</v>
      </c>
      <c r="C166" s="97" t="s">
        <v>61</v>
      </c>
      <c r="D166" s="1"/>
      <c r="E166" s="1">
        <v>12</v>
      </c>
      <c r="F166" s="1"/>
      <c r="G166" s="79">
        <f t="shared" ref="G166:G187" si="85">SUM(D166:F166)</f>
        <v>12</v>
      </c>
      <c r="H166" s="285">
        <f t="shared" ref="H166:H187" si="86">G166*AA166</f>
        <v>1902.4512</v>
      </c>
      <c r="I166" s="1"/>
      <c r="J166" s="1"/>
      <c r="K166" s="1"/>
      <c r="L166" s="79">
        <f t="shared" ref="L166:L187" si="87">SUM(I166:K166)</f>
        <v>0</v>
      </c>
      <c r="M166" s="285">
        <f t="shared" ref="M166:M187" si="88">L166*AA166</f>
        <v>0</v>
      </c>
      <c r="N166" s="1"/>
      <c r="O166" s="1"/>
      <c r="P166" s="1">
        <v>12</v>
      </c>
      <c r="Q166" s="79">
        <f t="shared" ref="Q166:Q187" si="89">SUM(N166:P166)</f>
        <v>12</v>
      </c>
      <c r="R166" s="285">
        <f t="shared" ref="R166:R187" si="90">Q166*AA166</f>
        <v>1902.4512</v>
      </c>
      <c r="S166" s="78"/>
      <c r="T166" s="78"/>
      <c r="U166" s="78"/>
      <c r="V166" s="79">
        <f t="shared" ref="V166:V187" si="91">SUM(S166:U166)</f>
        <v>0</v>
      </c>
      <c r="W166" s="285">
        <f t="shared" ref="W166:W187" si="92">V166*AA166</f>
        <v>0</v>
      </c>
      <c r="X166" s="79">
        <f t="shared" si="83"/>
        <v>24</v>
      </c>
      <c r="Y166" s="79">
        <v>1.03</v>
      </c>
      <c r="Z166" s="15">
        <v>153.91999999999999</v>
      </c>
      <c r="AA166" s="224">
        <f t="shared" ref="AA166:AA187" si="93">Z166*Y166</f>
        <v>158.5376</v>
      </c>
      <c r="AB166" s="81">
        <f t="shared" si="84"/>
        <v>3804.9023999999999</v>
      </c>
    </row>
    <row r="167" spans="1:28" hidden="1">
      <c r="A167" s="93">
        <v>3</v>
      </c>
      <c r="B167" s="96" t="s">
        <v>688</v>
      </c>
      <c r="C167" s="99" t="s">
        <v>61</v>
      </c>
      <c r="D167" s="78"/>
      <c r="E167" s="78"/>
      <c r="F167" s="78"/>
      <c r="G167" s="79">
        <f t="shared" si="85"/>
        <v>0</v>
      </c>
      <c r="H167" s="285">
        <f t="shared" si="86"/>
        <v>0</v>
      </c>
      <c r="I167" s="78"/>
      <c r="J167" s="78"/>
      <c r="K167" s="78"/>
      <c r="L167" s="79">
        <f t="shared" si="87"/>
        <v>0</v>
      </c>
      <c r="M167" s="285">
        <f t="shared" si="88"/>
        <v>0</v>
      </c>
      <c r="N167" s="78"/>
      <c r="O167" s="78"/>
      <c r="P167" s="78"/>
      <c r="Q167" s="79">
        <f t="shared" si="89"/>
        <v>0</v>
      </c>
      <c r="R167" s="285">
        <f t="shared" si="90"/>
        <v>0</v>
      </c>
      <c r="S167" s="78"/>
      <c r="T167" s="78"/>
      <c r="U167" s="78"/>
      <c r="V167" s="79">
        <f t="shared" si="91"/>
        <v>0</v>
      </c>
      <c r="W167" s="285">
        <f t="shared" si="92"/>
        <v>0</v>
      </c>
      <c r="X167" s="79">
        <f t="shared" si="83"/>
        <v>0</v>
      </c>
      <c r="Y167" s="79">
        <v>1.03</v>
      </c>
      <c r="Z167" s="15">
        <v>413.92</v>
      </c>
      <c r="AA167" s="224">
        <f t="shared" si="93"/>
        <v>426.33760000000001</v>
      </c>
      <c r="AB167" s="81">
        <f t="shared" si="84"/>
        <v>0</v>
      </c>
    </row>
    <row r="168" spans="1:28">
      <c r="A168" s="93">
        <v>2</v>
      </c>
      <c r="B168" s="96" t="s">
        <v>689</v>
      </c>
      <c r="C168" s="97" t="s">
        <v>39</v>
      </c>
      <c r="D168" s="1"/>
      <c r="E168" s="1"/>
      <c r="F168" s="1"/>
      <c r="G168" s="79">
        <f t="shared" si="85"/>
        <v>0</v>
      </c>
      <c r="H168" s="285">
        <f t="shared" si="86"/>
        <v>0</v>
      </c>
      <c r="I168" s="1">
        <v>200</v>
      </c>
      <c r="J168" s="1"/>
      <c r="K168" s="1">
        <v>100</v>
      </c>
      <c r="L168" s="79">
        <f t="shared" si="87"/>
        <v>300</v>
      </c>
      <c r="M168" s="285">
        <f t="shared" si="88"/>
        <v>86767.200000000012</v>
      </c>
      <c r="N168" s="1"/>
      <c r="O168" s="1"/>
      <c r="P168" s="1"/>
      <c r="Q168" s="79">
        <f t="shared" si="89"/>
        <v>0</v>
      </c>
      <c r="R168" s="285">
        <f t="shared" si="90"/>
        <v>0</v>
      </c>
      <c r="S168" s="78"/>
      <c r="T168" s="78"/>
      <c r="U168" s="78"/>
      <c r="V168" s="79">
        <f t="shared" si="91"/>
        <v>0</v>
      </c>
      <c r="W168" s="285">
        <f t="shared" si="92"/>
        <v>0</v>
      </c>
      <c r="X168" s="79">
        <f t="shared" si="83"/>
        <v>300</v>
      </c>
      <c r="Y168" s="79">
        <v>1.03</v>
      </c>
      <c r="Z168" s="15">
        <v>280.8</v>
      </c>
      <c r="AA168" s="224">
        <f t="shared" si="93"/>
        <v>289.22400000000005</v>
      </c>
      <c r="AB168" s="81">
        <f t="shared" si="84"/>
        <v>86767.200000000012</v>
      </c>
    </row>
    <row r="169" spans="1:28" hidden="1">
      <c r="A169" s="93">
        <v>5</v>
      </c>
      <c r="B169" s="96" t="s">
        <v>690</v>
      </c>
      <c r="C169" s="97" t="s">
        <v>39</v>
      </c>
      <c r="D169" s="78"/>
      <c r="E169" s="78"/>
      <c r="F169" s="78"/>
      <c r="G169" s="79">
        <f t="shared" si="85"/>
        <v>0</v>
      </c>
      <c r="H169" s="285">
        <f t="shared" si="86"/>
        <v>0</v>
      </c>
      <c r="I169" s="78"/>
      <c r="J169" s="78"/>
      <c r="K169" s="78"/>
      <c r="L169" s="79">
        <f t="shared" si="87"/>
        <v>0</v>
      </c>
      <c r="M169" s="285">
        <f t="shared" si="88"/>
        <v>0</v>
      </c>
      <c r="N169" s="78"/>
      <c r="O169" s="78"/>
      <c r="P169" s="78"/>
      <c r="Q169" s="79">
        <f t="shared" si="89"/>
        <v>0</v>
      </c>
      <c r="R169" s="285">
        <f t="shared" si="90"/>
        <v>0</v>
      </c>
      <c r="S169" s="78"/>
      <c r="T169" s="78"/>
      <c r="U169" s="78"/>
      <c r="V169" s="79">
        <f t="shared" si="91"/>
        <v>0</v>
      </c>
      <c r="W169" s="285">
        <f t="shared" si="92"/>
        <v>0</v>
      </c>
      <c r="X169" s="79">
        <f t="shared" si="83"/>
        <v>0</v>
      </c>
      <c r="Y169" s="79">
        <v>1.03</v>
      </c>
      <c r="Z169" s="15">
        <v>280.8</v>
      </c>
      <c r="AA169" s="224">
        <f t="shared" si="93"/>
        <v>289.22400000000005</v>
      </c>
      <c r="AB169" s="81">
        <f t="shared" si="84"/>
        <v>0</v>
      </c>
    </row>
    <row r="170" spans="1:28" ht="25.5">
      <c r="A170" s="93">
        <v>3</v>
      </c>
      <c r="B170" s="96" t="s">
        <v>691</v>
      </c>
      <c r="C170" s="97" t="s">
        <v>61</v>
      </c>
      <c r="D170" s="1">
        <v>3</v>
      </c>
      <c r="E170" s="1"/>
      <c r="F170" s="1"/>
      <c r="G170" s="79">
        <f t="shared" si="85"/>
        <v>3</v>
      </c>
      <c r="H170" s="285">
        <f t="shared" si="86"/>
        <v>19249.464</v>
      </c>
      <c r="I170" s="1"/>
      <c r="J170" s="1"/>
      <c r="K170" s="1"/>
      <c r="L170" s="79">
        <f t="shared" si="87"/>
        <v>0</v>
      </c>
      <c r="M170" s="285">
        <f t="shared" si="88"/>
        <v>0</v>
      </c>
      <c r="N170" s="1"/>
      <c r="O170" s="1"/>
      <c r="P170" s="1"/>
      <c r="Q170" s="79">
        <f t="shared" si="89"/>
        <v>0</v>
      </c>
      <c r="R170" s="285">
        <f t="shared" si="90"/>
        <v>0</v>
      </c>
      <c r="S170" s="78"/>
      <c r="T170" s="78"/>
      <c r="U170" s="78"/>
      <c r="V170" s="79">
        <f t="shared" si="91"/>
        <v>0</v>
      </c>
      <c r="W170" s="285">
        <f t="shared" si="92"/>
        <v>0</v>
      </c>
      <c r="X170" s="79">
        <f t="shared" si="83"/>
        <v>3</v>
      </c>
      <c r="Y170" s="79">
        <v>1.03</v>
      </c>
      <c r="Z170" s="15">
        <v>6229.6</v>
      </c>
      <c r="AA170" s="224">
        <f t="shared" si="93"/>
        <v>6416.4880000000003</v>
      </c>
      <c r="AB170" s="81">
        <f t="shared" si="84"/>
        <v>19249.464</v>
      </c>
    </row>
    <row r="171" spans="1:28" ht="38.25" hidden="1">
      <c r="A171" s="93">
        <v>7</v>
      </c>
      <c r="B171" s="96" t="s">
        <v>692</v>
      </c>
      <c r="C171" s="97" t="s">
        <v>61</v>
      </c>
      <c r="D171" s="89"/>
      <c r="E171" s="89"/>
      <c r="F171" s="89"/>
      <c r="G171" s="79">
        <f t="shared" si="85"/>
        <v>0</v>
      </c>
      <c r="H171" s="285">
        <f t="shared" si="86"/>
        <v>0</v>
      </c>
      <c r="I171" s="78"/>
      <c r="J171" s="78"/>
      <c r="K171" s="78"/>
      <c r="L171" s="79">
        <f t="shared" si="87"/>
        <v>0</v>
      </c>
      <c r="M171" s="285">
        <f t="shared" si="88"/>
        <v>0</v>
      </c>
      <c r="N171" s="78"/>
      <c r="O171" s="78"/>
      <c r="P171" s="78"/>
      <c r="Q171" s="79">
        <f t="shared" si="89"/>
        <v>0</v>
      </c>
      <c r="R171" s="285">
        <f t="shared" si="90"/>
        <v>0</v>
      </c>
      <c r="S171" s="78"/>
      <c r="T171" s="78"/>
      <c r="U171" s="78"/>
      <c r="V171" s="79">
        <f t="shared" si="91"/>
        <v>0</v>
      </c>
      <c r="W171" s="285">
        <f t="shared" si="92"/>
        <v>0</v>
      </c>
      <c r="X171" s="79">
        <f t="shared" si="83"/>
        <v>0</v>
      </c>
      <c r="Y171" s="79">
        <v>1.03</v>
      </c>
      <c r="Z171" s="15">
        <v>25168</v>
      </c>
      <c r="AA171" s="224">
        <f t="shared" si="93"/>
        <v>25923.040000000001</v>
      </c>
      <c r="AB171" s="81">
        <f t="shared" si="84"/>
        <v>0</v>
      </c>
    </row>
    <row r="172" spans="1:28">
      <c r="A172" s="93">
        <v>4</v>
      </c>
      <c r="B172" s="96" t="s">
        <v>693</v>
      </c>
      <c r="C172" s="97" t="s">
        <v>61</v>
      </c>
      <c r="D172" s="1">
        <v>2</v>
      </c>
      <c r="E172" s="1">
        <v>6</v>
      </c>
      <c r="F172" s="1"/>
      <c r="G172" s="79">
        <f t="shared" si="85"/>
        <v>8</v>
      </c>
      <c r="H172" s="285">
        <f t="shared" si="86"/>
        <v>9426.56</v>
      </c>
      <c r="I172" s="1"/>
      <c r="J172" s="1">
        <v>4</v>
      </c>
      <c r="K172" s="1"/>
      <c r="L172" s="79">
        <f t="shared" si="87"/>
        <v>4</v>
      </c>
      <c r="M172" s="285">
        <f t="shared" si="88"/>
        <v>4713.28</v>
      </c>
      <c r="N172" s="1"/>
      <c r="O172" s="1"/>
      <c r="P172" s="1"/>
      <c r="Q172" s="79">
        <f t="shared" si="89"/>
        <v>0</v>
      </c>
      <c r="R172" s="285">
        <f t="shared" si="90"/>
        <v>0</v>
      </c>
      <c r="S172" s="1"/>
      <c r="T172" s="1"/>
      <c r="U172" s="78"/>
      <c r="V172" s="79">
        <f t="shared" si="91"/>
        <v>0</v>
      </c>
      <c r="W172" s="285">
        <f t="shared" si="92"/>
        <v>0</v>
      </c>
      <c r="X172" s="79">
        <f t="shared" si="83"/>
        <v>12</v>
      </c>
      <c r="Y172" s="79">
        <v>1.03</v>
      </c>
      <c r="Z172" s="15">
        <v>1144</v>
      </c>
      <c r="AA172" s="224">
        <f t="shared" si="93"/>
        <v>1178.32</v>
      </c>
      <c r="AB172" s="81">
        <f t="shared" si="84"/>
        <v>14139.84</v>
      </c>
    </row>
    <row r="173" spans="1:28">
      <c r="A173" s="93">
        <v>5</v>
      </c>
      <c r="B173" s="96" t="s">
        <v>694</v>
      </c>
      <c r="C173" s="97" t="s">
        <v>61</v>
      </c>
      <c r="D173" s="1">
        <v>42</v>
      </c>
      <c r="E173" s="1"/>
      <c r="F173" s="1"/>
      <c r="G173" s="79">
        <f t="shared" si="85"/>
        <v>42</v>
      </c>
      <c r="H173" s="285">
        <f t="shared" si="86"/>
        <v>53988.480000000003</v>
      </c>
      <c r="I173" s="1">
        <v>12</v>
      </c>
      <c r="J173" s="1"/>
      <c r="K173" s="1"/>
      <c r="L173" s="79">
        <f t="shared" si="87"/>
        <v>12</v>
      </c>
      <c r="M173" s="285">
        <f t="shared" si="88"/>
        <v>15425.28</v>
      </c>
      <c r="N173" s="1"/>
      <c r="O173" s="1"/>
      <c r="P173" s="1"/>
      <c r="Q173" s="79">
        <f t="shared" si="89"/>
        <v>0</v>
      </c>
      <c r="R173" s="285">
        <f t="shared" si="90"/>
        <v>0</v>
      </c>
      <c r="S173" s="78"/>
      <c r="T173" s="78"/>
      <c r="U173" s="78"/>
      <c r="V173" s="79">
        <f t="shared" si="91"/>
        <v>0</v>
      </c>
      <c r="W173" s="285">
        <f t="shared" si="92"/>
        <v>0</v>
      </c>
      <c r="X173" s="79">
        <f t="shared" si="83"/>
        <v>54</v>
      </c>
      <c r="Y173" s="79">
        <v>1.03</v>
      </c>
      <c r="Z173" s="15">
        <v>1248</v>
      </c>
      <c r="AA173" s="224">
        <f t="shared" si="93"/>
        <v>1285.44</v>
      </c>
      <c r="AB173" s="81">
        <f t="shared" si="84"/>
        <v>69413.760000000009</v>
      </c>
    </row>
    <row r="174" spans="1:28">
      <c r="A174" s="93">
        <v>6</v>
      </c>
      <c r="B174" s="96" t="s">
        <v>695</v>
      </c>
      <c r="C174" s="97" t="s">
        <v>61</v>
      </c>
      <c r="D174" s="1">
        <v>34</v>
      </c>
      <c r="E174" s="1"/>
      <c r="F174" s="1"/>
      <c r="G174" s="79">
        <f t="shared" si="85"/>
        <v>34</v>
      </c>
      <c r="H174" s="285">
        <f t="shared" si="86"/>
        <v>36311.537600000011</v>
      </c>
      <c r="I174" s="1"/>
      <c r="J174" s="1">
        <v>24</v>
      </c>
      <c r="K174" s="1"/>
      <c r="L174" s="79">
        <f t="shared" si="87"/>
        <v>24</v>
      </c>
      <c r="M174" s="285">
        <f t="shared" si="88"/>
        <v>25631.673600000006</v>
      </c>
      <c r="N174" s="1"/>
      <c r="O174" s="1"/>
      <c r="P174" s="1"/>
      <c r="Q174" s="79">
        <f t="shared" si="89"/>
        <v>0</v>
      </c>
      <c r="R174" s="285">
        <f t="shared" si="90"/>
        <v>0</v>
      </c>
      <c r="S174" s="1"/>
      <c r="T174" s="1"/>
      <c r="U174" s="1"/>
      <c r="V174" s="79">
        <f t="shared" si="91"/>
        <v>0</v>
      </c>
      <c r="W174" s="285">
        <f t="shared" si="92"/>
        <v>0</v>
      </c>
      <c r="X174" s="79">
        <f t="shared" si="83"/>
        <v>58</v>
      </c>
      <c r="Y174" s="79">
        <v>1.03</v>
      </c>
      <c r="Z174" s="15">
        <v>1036.8800000000001</v>
      </c>
      <c r="AA174" s="224">
        <f t="shared" si="93"/>
        <v>1067.9864000000002</v>
      </c>
      <c r="AB174" s="81">
        <f t="shared" si="84"/>
        <v>61943.211200000012</v>
      </c>
    </row>
    <row r="175" spans="1:28">
      <c r="A175" s="93">
        <v>7</v>
      </c>
      <c r="B175" s="96" t="s">
        <v>696</v>
      </c>
      <c r="C175" s="97" t="s">
        <v>61</v>
      </c>
      <c r="D175" s="1">
        <v>8</v>
      </c>
      <c r="E175" s="1"/>
      <c r="F175" s="1"/>
      <c r="G175" s="79">
        <f t="shared" si="85"/>
        <v>8</v>
      </c>
      <c r="H175" s="285">
        <f t="shared" si="86"/>
        <v>7695.5007999999998</v>
      </c>
      <c r="I175" s="1"/>
      <c r="J175" s="1">
        <v>12</v>
      </c>
      <c r="K175" s="1"/>
      <c r="L175" s="79">
        <f t="shared" si="87"/>
        <v>12</v>
      </c>
      <c r="M175" s="285">
        <f t="shared" si="88"/>
        <v>11543.251199999999</v>
      </c>
      <c r="N175" s="1"/>
      <c r="O175" s="1"/>
      <c r="P175" s="1"/>
      <c r="Q175" s="79">
        <f t="shared" si="89"/>
        <v>0</v>
      </c>
      <c r="R175" s="285">
        <f t="shared" si="90"/>
        <v>0</v>
      </c>
      <c r="S175" s="1"/>
      <c r="T175" s="78"/>
      <c r="U175" s="78"/>
      <c r="V175" s="79">
        <f t="shared" si="91"/>
        <v>0</v>
      </c>
      <c r="W175" s="285">
        <f t="shared" si="92"/>
        <v>0</v>
      </c>
      <c r="X175" s="79">
        <f t="shared" si="83"/>
        <v>20</v>
      </c>
      <c r="Y175" s="79">
        <v>1.03</v>
      </c>
      <c r="Z175" s="15">
        <v>933.92</v>
      </c>
      <c r="AA175" s="224">
        <f t="shared" si="93"/>
        <v>961.93759999999997</v>
      </c>
      <c r="AB175" s="81">
        <f t="shared" si="84"/>
        <v>19238.752</v>
      </c>
    </row>
    <row r="176" spans="1:28" ht="53.25" hidden="1" customHeight="1">
      <c r="A176" s="93">
        <v>12</v>
      </c>
      <c r="B176" s="96" t="s">
        <v>697</v>
      </c>
      <c r="C176" s="97" t="s">
        <v>61</v>
      </c>
      <c r="D176" s="78"/>
      <c r="E176" s="78"/>
      <c r="F176" s="78"/>
      <c r="G176" s="79">
        <f t="shared" si="85"/>
        <v>0</v>
      </c>
      <c r="H176" s="285">
        <f t="shared" si="86"/>
        <v>0</v>
      </c>
      <c r="I176" s="78"/>
      <c r="J176" s="78"/>
      <c r="K176" s="78"/>
      <c r="L176" s="79">
        <f t="shared" si="87"/>
        <v>0</v>
      </c>
      <c r="M176" s="285">
        <f t="shared" si="88"/>
        <v>0</v>
      </c>
      <c r="N176" s="78"/>
      <c r="O176" s="78"/>
      <c r="P176" s="78"/>
      <c r="Q176" s="79">
        <f t="shared" si="89"/>
        <v>0</v>
      </c>
      <c r="R176" s="285">
        <f t="shared" si="90"/>
        <v>0</v>
      </c>
      <c r="S176" s="78"/>
      <c r="T176" s="78"/>
      <c r="U176" s="78"/>
      <c r="V176" s="79">
        <f t="shared" si="91"/>
        <v>0</v>
      </c>
      <c r="W176" s="285">
        <f t="shared" si="92"/>
        <v>0</v>
      </c>
      <c r="X176" s="79">
        <f t="shared" si="83"/>
        <v>0</v>
      </c>
      <c r="Y176" s="79">
        <v>1.03</v>
      </c>
      <c r="Z176" s="15">
        <v>3502.72</v>
      </c>
      <c r="AA176" s="224">
        <f t="shared" si="93"/>
        <v>3607.8015999999998</v>
      </c>
      <c r="AB176" s="81">
        <f t="shared" si="84"/>
        <v>0</v>
      </c>
    </row>
    <row r="177" spans="1:28" ht="38.25">
      <c r="A177" s="93">
        <v>8</v>
      </c>
      <c r="B177" s="96" t="s">
        <v>698</v>
      </c>
      <c r="C177" s="97" t="s">
        <v>61</v>
      </c>
      <c r="D177" s="1"/>
      <c r="E177" s="9">
        <v>30</v>
      </c>
      <c r="F177" s="1"/>
      <c r="G177" s="79">
        <f t="shared" si="85"/>
        <v>30</v>
      </c>
      <c r="H177" s="285">
        <f t="shared" si="86"/>
        <v>40041.455999999998</v>
      </c>
      <c r="I177" s="9"/>
      <c r="J177" s="9"/>
      <c r="K177" s="9">
        <v>5</v>
      </c>
      <c r="L177" s="79">
        <f t="shared" si="87"/>
        <v>5</v>
      </c>
      <c r="M177" s="285">
        <f t="shared" si="88"/>
        <v>6673.5759999999991</v>
      </c>
      <c r="N177" s="1"/>
      <c r="O177" s="1"/>
      <c r="P177" s="1"/>
      <c r="Q177" s="79">
        <f t="shared" si="89"/>
        <v>0</v>
      </c>
      <c r="R177" s="285">
        <f t="shared" si="90"/>
        <v>0</v>
      </c>
      <c r="S177" s="78"/>
      <c r="T177" s="78"/>
      <c r="U177" s="78"/>
      <c r="V177" s="79">
        <f t="shared" si="91"/>
        <v>0</v>
      </c>
      <c r="W177" s="285">
        <f t="shared" si="92"/>
        <v>0</v>
      </c>
      <c r="X177" s="79">
        <f t="shared" si="83"/>
        <v>35</v>
      </c>
      <c r="Y177" s="79">
        <v>1.03</v>
      </c>
      <c r="Z177" s="15">
        <v>1295.8399999999999</v>
      </c>
      <c r="AA177" s="224">
        <f t="shared" si="93"/>
        <v>1334.7151999999999</v>
      </c>
      <c r="AB177" s="81">
        <f t="shared" si="84"/>
        <v>46715.031999999992</v>
      </c>
    </row>
    <row r="178" spans="1:28" ht="38.25" hidden="1">
      <c r="A178" s="93">
        <v>14</v>
      </c>
      <c r="B178" s="96" t="s">
        <v>699</v>
      </c>
      <c r="C178" s="97" t="s">
        <v>61</v>
      </c>
      <c r="D178" s="78"/>
      <c r="E178" s="78"/>
      <c r="F178" s="78"/>
      <c r="G178" s="79">
        <f t="shared" si="85"/>
        <v>0</v>
      </c>
      <c r="H178" s="285">
        <f t="shared" si="86"/>
        <v>0</v>
      </c>
      <c r="I178" s="78"/>
      <c r="J178" s="78"/>
      <c r="K178" s="78"/>
      <c r="L178" s="79">
        <f t="shared" si="87"/>
        <v>0</v>
      </c>
      <c r="M178" s="285">
        <f t="shared" si="88"/>
        <v>0</v>
      </c>
      <c r="N178" s="78"/>
      <c r="O178" s="78"/>
      <c r="P178" s="78"/>
      <c r="Q178" s="79">
        <f t="shared" si="89"/>
        <v>0</v>
      </c>
      <c r="R178" s="285">
        <f t="shared" si="90"/>
        <v>0</v>
      </c>
      <c r="S178" s="78"/>
      <c r="T178" s="78"/>
      <c r="U178" s="78"/>
      <c r="V178" s="79">
        <f t="shared" si="91"/>
        <v>0</v>
      </c>
      <c r="W178" s="285">
        <f t="shared" si="92"/>
        <v>0</v>
      </c>
      <c r="X178" s="79">
        <f t="shared" si="83"/>
        <v>0</v>
      </c>
      <c r="Y178" s="79">
        <v>1.03</v>
      </c>
      <c r="Z178" s="15">
        <v>3939.52</v>
      </c>
      <c r="AA178" s="224">
        <f t="shared" si="93"/>
        <v>4057.7056000000002</v>
      </c>
      <c r="AB178" s="81">
        <f t="shared" si="84"/>
        <v>0</v>
      </c>
    </row>
    <row r="179" spans="1:28" ht="34.5" hidden="1" customHeight="1">
      <c r="A179" s="93">
        <v>15</v>
      </c>
      <c r="B179" s="113" t="s">
        <v>700</v>
      </c>
      <c r="C179" s="97" t="s">
        <v>61</v>
      </c>
      <c r="D179" s="78"/>
      <c r="E179" s="78"/>
      <c r="F179" s="78"/>
      <c r="G179" s="79">
        <f t="shared" si="85"/>
        <v>0</v>
      </c>
      <c r="H179" s="285">
        <f t="shared" si="86"/>
        <v>0</v>
      </c>
      <c r="I179" s="78"/>
      <c r="J179" s="78"/>
      <c r="K179" s="78"/>
      <c r="L179" s="79">
        <f t="shared" si="87"/>
        <v>0</v>
      </c>
      <c r="M179" s="285">
        <f t="shared" si="88"/>
        <v>0</v>
      </c>
      <c r="N179" s="78"/>
      <c r="O179" s="78"/>
      <c r="P179" s="78"/>
      <c r="Q179" s="79">
        <f t="shared" si="89"/>
        <v>0</v>
      </c>
      <c r="R179" s="285">
        <f t="shared" si="90"/>
        <v>0</v>
      </c>
      <c r="S179" s="78"/>
      <c r="T179" s="78"/>
      <c r="U179" s="78"/>
      <c r="V179" s="79">
        <f t="shared" si="91"/>
        <v>0</v>
      </c>
      <c r="W179" s="285">
        <f t="shared" si="92"/>
        <v>0</v>
      </c>
      <c r="X179" s="79">
        <f t="shared" si="83"/>
        <v>0</v>
      </c>
      <c r="Y179" s="79">
        <v>1.03</v>
      </c>
      <c r="Z179" s="15">
        <v>41116.699999999997</v>
      </c>
      <c r="AA179" s="224">
        <f t="shared" si="93"/>
        <v>42350.201000000001</v>
      </c>
      <c r="AB179" s="81">
        <f t="shared" si="84"/>
        <v>0</v>
      </c>
    </row>
    <row r="180" spans="1:28" ht="38.25">
      <c r="A180" s="93">
        <v>9</v>
      </c>
      <c r="B180" s="96" t="s">
        <v>701</v>
      </c>
      <c r="C180" s="97" t="s">
        <v>61</v>
      </c>
      <c r="D180" s="1">
        <v>3</v>
      </c>
      <c r="E180" s="1"/>
      <c r="F180" s="1"/>
      <c r="G180" s="79">
        <f t="shared" si="85"/>
        <v>3</v>
      </c>
      <c r="H180" s="285">
        <f t="shared" si="86"/>
        <v>24584.04</v>
      </c>
      <c r="I180" s="1"/>
      <c r="J180" s="1"/>
      <c r="K180" s="78"/>
      <c r="L180" s="79">
        <f t="shared" si="87"/>
        <v>0</v>
      </c>
      <c r="M180" s="285">
        <f t="shared" si="88"/>
        <v>0</v>
      </c>
      <c r="N180" s="78"/>
      <c r="O180" s="78"/>
      <c r="P180" s="78"/>
      <c r="Q180" s="79">
        <f t="shared" si="89"/>
        <v>0</v>
      </c>
      <c r="R180" s="285">
        <f t="shared" si="90"/>
        <v>0</v>
      </c>
      <c r="S180" s="78"/>
      <c r="T180" s="78"/>
      <c r="U180" s="78"/>
      <c r="V180" s="79">
        <f t="shared" si="91"/>
        <v>0</v>
      </c>
      <c r="W180" s="285">
        <f t="shared" si="92"/>
        <v>0</v>
      </c>
      <c r="X180" s="79">
        <f t="shared" si="83"/>
        <v>3</v>
      </c>
      <c r="Y180" s="79">
        <v>1.03</v>
      </c>
      <c r="Z180" s="15">
        <v>7956</v>
      </c>
      <c r="AA180" s="224">
        <f t="shared" si="93"/>
        <v>8194.68</v>
      </c>
      <c r="AB180" s="81">
        <f t="shared" si="84"/>
        <v>24584.04</v>
      </c>
    </row>
    <row r="181" spans="1:28" ht="25.5">
      <c r="A181" s="93">
        <v>10</v>
      </c>
      <c r="B181" s="96" t="s">
        <v>702</v>
      </c>
      <c r="C181" s="97" t="s">
        <v>61</v>
      </c>
      <c r="D181" s="1"/>
      <c r="E181" s="1"/>
      <c r="F181" s="1"/>
      <c r="G181" s="79">
        <f t="shared" si="85"/>
        <v>0</v>
      </c>
      <c r="H181" s="285">
        <f t="shared" si="86"/>
        <v>0</v>
      </c>
      <c r="I181" s="1">
        <v>3</v>
      </c>
      <c r="J181" s="1"/>
      <c r="K181" s="1"/>
      <c r="L181" s="79">
        <f t="shared" si="87"/>
        <v>3</v>
      </c>
      <c r="M181" s="285">
        <f t="shared" si="88"/>
        <v>16967.807999999997</v>
      </c>
      <c r="N181" s="1"/>
      <c r="O181" s="1"/>
      <c r="P181" s="1"/>
      <c r="Q181" s="79">
        <f t="shared" si="89"/>
        <v>0</v>
      </c>
      <c r="R181" s="285">
        <f t="shared" si="90"/>
        <v>0</v>
      </c>
      <c r="S181" s="78"/>
      <c r="T181" s="78"/>
      <c r="U181" s="78"/>
      <c r="V181" s="79">
        <f t="shared" si="91"/>
        <v>0</v>
      </c>
      <c r="W181" s="285">
        <f t="shared" si="92"/>
        <v>0</v>
      </c>
      <c r="X181" s="79">
        <f t="shared" si="83"/>
        <v>3</v>
      </c>
      <c r="Y181" s="79">
        <v>1.03</v>
      </c>
      <c r="Z181" s="15">
        <v>5491.2</v>
      </c>
      <c r="AA181" s="224">
        <f t="shared" si="93"/>
        <v>5655.9359999999997</v>
      </c>
      <c r="AB181" s="81">
        <f t="shared" si="84"/>
        <v>16967.807999999997</v>
      </c>
    </row>
    <row r="182" spans="1:28" ht="25.5" hidden="1">
      <c r="A182" s="93">
        <v>18</v>
      </c>
      <c r="B182" s="96" t="s">
        <v>703</v>
      </c>
      <c r="C182" s="97" t="s">
        <v>61</v>
      </c>
      <c r="D182" s="78"/>
      <c r="E182" s="78"/>
      <c r="F182" s="78"/>
      <c r="G182" s="79">
        <f t="shared" si="85"/>
        <v>0</v>
      </c>
      <c r="H182" s="285">
        <f t="shared" si="86"/>
        <v>0</v>
      </c>
      <c r="I182" s="78"/>
      <c r="J182" s="78"/>
      <c r="K182" s="78"/>
      <c r="L182" s="79">
        <f t="shared" si="87"/>
        <v>0</v>
      </c>
      <c r="M182" s="285">
        <f t="shared" si="88"/>
        <v>0</v>
      </c>
      <c r="N182" s="78"/>
      <c r="O182" s="78"/>
      <c r="P182" s="78"/>
      <c r="Q182" s="79">
        <f t="shared" si="89"/>
        <v>0</v>
      </c>
      <c r="R182" s="285">
        <f t="shared" si="90"/>
        <v>0</v>
      </c>
      <c r="S182" s="78"/>
      <c r="T182" s="78"/>
      <c r="U182" s="78"/>
      <c r="V182" s="79">
        <f t="shared" si="91"/>
        <v>0</v>
      </c>
      <c r="W182" s="285">
        <f t="shared" si="92"/>
        <v>0</v>
      </c>
      <c r="X182" s="79">
        <f t="shared" si="83"/>
        <v>0</v>
      </c>
      <c r="Y182" s="79">
        <v>1.03</v>
      </c>
      <c r="Z182" s="15">
        <v>18417.169999999998</v>
      </c>
      <c r="AA182" s="224">
        <f t="shared" si="93"/>
        <v>18969.685099999999</v>
      </c>
      <c r="AB182" s="81">
        <f t="shared" si="84"/>
        <v>0</v>
      </c>
    </row>
    <row r="183" spans="1:28" ht="25.5" hidden="1">
      <c r="A183" s="93">
        <v>19</v>
      </c>
      <c r="B183" s="96" t="s">
        <v>704</v>
      </c>
      <c r="C183" s="97" t="s">
        <v>61</v>
      </c>
      <c r="D183" s="78"/>
      <c r="E183" s="78"/>
      <c r="F183" s="78"/>
      <c r="G183" s="79">
        <f t="shared" si="85"/>
        <v>0</v>
      </c>
      <c r="H183" s="285">
        <f t="shared" si="86"/>
        <v>0</v>
      </c>
      <c r="I183" s="78"/>
      <c r="J183" s="78"/>
      <c r="K183" s="78"/>
      <c r="L183" s="79">
        <f t="shared" si="87"/>
        <v>0</v>
      </c>
      <c r="M183" s="285">
        <f t="shared" si="88"/>
        <v>0</v>
      </c>
      <c r="N183" s="78"/>
      <c r="O183" s="78"/>
      <c r="P183" s="78"/>
      <c r="Q183" s="79">
        <f t="shared" si="89"/>
        <v>0</v>
      </c>
      <c r="R183" s="285">
        <f t="shared" si="90"/>
        <v>0</v>
      </c>
      <c r="S183" s="78"/>
      <c r="T183" s="78"/>
      <c r="U183" s="78"/>
      <c r="V183" s="79">
        <f t="shared" si="91"/>
        <v>0</v>
      </c>
      <c r="W183" s="285">
        <f t="shared" si="92"/>
        <v>0</v>
      </c>
      <c r="X183" s="79">
        <f t="shared" si="83"/>
        <v>0</v>
      </c>
      <c r="Y183" s="79">
        <v>1.03</v>
      </c>
      <c r="Z183" s="15">
        <v>5831.52</v>
      </c>
      <c r="AA183" s="224">
        <f t="shared" si="93"/>
        <v>6006.4656000000004</v>
      </c>
      <c r="AB183" s="81">
        <f t="shared" si="84"/>
        <v>0</v>
      </c>
    </row>
    <row r="184" spans="1:28" ht="25.5" hidden="1">
      <c r="A184" s="93">
        <v>20</v>
      </c>
      <c r="B184" s="96" t="s">
        <v>705</v>
      </c>
      <c r="C184" s="97" t="s">
        <v>61</v>
      </c>
      <c r="D184" s="78"/>
      <c r="E184" s="78"/>
      <c r="F184" s="78"/>
      <c r="G184" s="79">
        <f t="shared" si="85"/>
        <v>0</v>
      </c>
      <c r="H184" s="285">
        <f t="shared" si="86"/>
        <v>0</v>
      </c>
      <c r="I184" s="78"/>
      <c r="J184" s="78"/>
      <c r="K184" s="78"/>
      <c r="L184" s="79">
        <f t="shared" si="87"/>
        <v>0</v>
      </c>
      <c r="M184" s="285">
        <f t="shared" si="88"/>
        <v>0</v>
      </c>
      <c r="N184" s="78"/>
      <c r="O184" s="78"/>
      <c r="P184" s="78"/>
      <c r="Q184" s="79">
        <f t="shared" si="89"/>
        <v>0</v>
      </c>
      <c r="R184" s="285">
        <f t="shared" si="90"/>
        <v>0</v>
      </c>
      <c r="S184" s="78"/>
      <c r="T184" s="78"/>
      <c r="U184" s="78"/>
      <c r="V184" s="79">
        <f t="shared" si="91"/>
        <v>0</v>
      </c>
      <c r="W184" s="285">
        <f t="shared" si="92"/>
        <v>0</v>
      </c>
      <c r="X184" s="79">
        <f t="shared" si="83"/>
        <v>0</v>
      </c>
      <c r="Y184" s="79">
        <v>1.03</v>
      </c>
      <c r="Z184" s="15">
        <v>10000</v>
      </c>
      <c r="AA184" s="224">
        <f t="shared" si="93"/>
        <v>10300</v>
      </c>
      <c r="AB184" s="81">
        <f t="shared" si="84"/>
        <v>0</v>
      </c>
    </row>
    <row r="185" spans="1:28" ht="25.5" hidden="1">
      <c r="A185" s="93">
        <v>21</v>
      </c>
      <c r="B185" s="96" t="s">
        <v>706</v>
      </c>
      <c r="C185" s="97" t="s">
        <v>61</v>
      </c>
      <c r="D185" s="78"/>
      <c r="E185" s="78"/>
      <c r="F185" s="78"/>
      <c r="G185" s="79">
        <f t="shared" si="85"/>
        <v>0</v>
      </c>
      <c r="H185" s="285">
        <f t="shared" si="86"/>
        <v>0</v>
      </c>
      <c r="I185" s="78"/>
      <c r="J185" s="78"/>
      <c r="K185" s="78"/>
      <c r="L185" s="79">
        <f t="shared" si="87"/>
        <v>0</v>
      </c>
      <c r="M185" s="285">
        <f t="shared" si="88"/>
        <v>0</v>
      </c>
      <c r="N185" s="78"/>
      <c r="O185" s="78"/>
      <c r="P185" s="78"/>
      <c r="Q185" s="79">
        <f t="shared" si="89"/>
        <v>0</v>
      </c>
      <c r="R185" s="285">
        <f t="shared" si="90"/>
        <v>0</v>
      </c>
      <c r="S185" s="78"/>
      <c r="T185" s="78"/>
      <c r="U185" s="78"/>
      <c r="V185" s="79">
        <f t="shared" si="91"/>
        <v>0</v>
      </c>
      <c r="W185" s="285">
        <f t="shared" si="92"/>
        <v>0</v>
      </c>
      <c r="X185" s="79">
        <f t="shared" si="83"/>
        <v>0</v>
      </c>
      <c r="Y185" s="79">
        <v>1.03</v>
      </c>
      <c r="Z185" s="15">
        <v>1653.6</v>
      </c>
      <c r="AA185" s="224">
        <f t="shared" si="93"/>
        <v>1703.2079999999999</v>
      </c>
      <c r="AB185" s="81">
        <f t="shared" si="84"/>
        <v>0</v>
      </c>
    </row>
    <row r="186" spans="1:28" ht="25.5" hidden="1">
      <c r="A186" s="93">
        <v>22</v>
      </c>
      <c r="B186" s="96" t="s">
        <v>707</v>
      </c>
      <c r="C186" s="97" t="s">
        <v>61</v>
      </c>
      <c r="D186" s="1"/>
      <c r="E186" s="1"/>
      <c r="F186" s="1"/>
      <c r="G186" s="79">
        <f t="shared" si="85"/>
        <v>0</v>
      </c>
      <c r="H186" s="285">
        <f t="shared" si="86"/>
        <v>0</v>
      </c>
      <c r="I186" s="1"/>
      <c r="J186" s="1"/>
      <c r="K186" s="1"/>
      <c r="L186" s="79">
        <f t="shared" si="87"/>
        <v>0</v>
      </c>
      <c r="M186" s="285">
        <f t="shared" si="88"/>
        <v>0</v>
      </c>
      <c r="N186" s="1"/>
      <c r="O186" s="1"/>
      <c r="P186" s="1"/>
      <c r="Q186" s="79">
        <f t="shared" si="89"/>
        <v>0</v>
      </c>
      <c r="R186" s="285">
        <f t="shared" si="90"/>
        <v>0</v>
      </c>
      <c r="S186" s="78"/>
      <c r="T186" s="78"/>
      <c r="U186" s="78"/>
      <c r="V186" s="79">
        <f t="shared" si="91"/>
        <v>0</v>
      </c>
      <c r="W186" s="285">
        <f t="shared" si="92"/>
        <v>0</v>
      </c>
      <c r="X186" s="79">
        <f t="shared" si="83"/>
        <v>0</v>
      </c>
      <c r="Y186" s="79">
        <v>1.03</v>
      </c>
      <c r="Z186" s="15">
        <v>1232.4000000000001</v>
      </c>
      <c r="AA186" s="224">
        <f t="shared" si="93"/>
        <v>1269.3720000000001</v>
      </c>
      <c r="AB186" s="81">
        <f t="shared" si="84"/>
        <v>0</v>
      </c>
    </row>
    <row r="187" spans="1:28" ht="25.5">
      <c r="A187" s="93">
        <v>11</v>
      </c>
      <c r="B187" s="96" t="s">
        <v>708</v>
      </c>
      <c r="C187" s="97" t="s">
        <v>61</v>
      </c>
      <c r="D187" s="78"/>
      <c r="E187" s="78"/>
      <c r="F187" s="78"/>
      <c r="G187" s="79">
        <f t="shared" si="85"/>
        <v>0</v>
      </c>
      <c r="H187" s="285">
        <f t="shared" si="86"/>
        <v>0</v>
      </c>
      <c r="I187" s="78"/>
      <c r="J187" s="1">
        <v>20</v>
      </c>
      <c r="K187" s="1">
        <v>50</v>
      </c>
      <c r="L187" s="79">
        <f t="shared" si="87"/>
        <v>70</v>
      </c>
      <c r="M187" s="285">
        <f t="shared" si="88"/>
        <v>88928.14</v>
      </c>
      <c r="N187" s="78"/>
      <c r="O187" s="78"/>
      <c r="P187" s="78"/>
      <c r="Q187" s="79">
        <f t="shared" si="89"/>
        <v>0</v>
      </c>
      <c r="R187" s="285">
        <f t="shared" si="90"/>
        <v>0</v>
      </c>
      <c r="S187" s="78"/>
      <c r="T187" s="78"/>
      <c r="U187" s="78"/>
      <c r="V187" s="79">
        <f t="shared" si="91"/>
        <v>0</v>
      </c>
      <c r="W187" s="285">
        <f t="shared" si="92"/>
        <v>0</v>
      </c>
      <c r="X187" s="79">
        <f t="shared" si="83"/>
        <v>70</v>
      </c>
      <c r="Y187" s="79">
        <v>1.03</v>
      </c>
      <c r="Z187" s="15">
        <v>1233.4000000000001</v>
      </c>
      <c r="AA187" s="224">
        <f t="shared" si="93"/>
        <v>1270.402</v>
      </c>
      <c r="AB187" s="81">
        <f t="shared" si="84"/>
        <v>88928.14</v>
      </c>
    </row>
    <row r="188" spans="1:28" ht="16.5" thickBot="1">
      <c r="A188" s="105"/>
      <c r="B188" s="106"/>
      <c r="C188" s="85"/>
      <c r="D188" s="84"/>
      <c r="E188" s="84"/>
      <c r="F188" s="84"/>
      <c r="G188" s="84"/>
      <c r="H188" s="326"/>
      <c r="I188" s="84"/>
      <c r="J188" s="84"/>
      <c r="K188" s="84"/>
      <c r="L188" s="84"/>
      <c r="M188" s="326"/>
      <c r="N188" s="84"/>
      <c r="O188" s="84"/>
      <c r="P188" s="84"/>
      <c r="Q188" s="84"/>
      <c r="R188" s="326"/>
      <c r="S188" s="84"/>
      <c r="T188" s="84"/>
      <c r="U188" s="84"/>
      <c r="V188" s="84"/>
      <c r="W188" s="326"/>
      <c r="X188" s="85"/>
      <c r="Y188" s="85"/>
      <c r="Z188" s="16"/>
      <c r="AA188" s="227"/>
      <c r="AB188" s="86"/>
    </row>
    <row r="189" spans="1:28" ht="15.75" customHeight="1">
      <c r="A189" s="469" t="s">
        <v>709</v>
      </c>
      <c r="B189" s="470"/>
      <c r="C189" s="107"/>
      <c r="D189" s="88"/>
      <c r="E189" s="88"/>
      <c r="F189" s="88"/>
      <c r="G189" s="88"/>
      <c r="H189" s="338"/>
      <c r="I189" s="88"/>
      <c r="J189" s="88"/>
      <c r="K189" s="88"/>
      <c r="L189" s="88"/>
      <c r="M189" s="338"/>
      <c r="N189" s="88"/>
      <c r="O189" s="88"/>
      <c r="P189" s="88"/>
      <c r="Q189" s="88"/>
      <c r="R189" s="338"/>
      <c r="S189" s="88"/>
      <c r="T189" s="88"/>
      <c r="U189" s="88"/>
      <c r="V189" s="88"/>
      <c r="W189" s="338"/>
      <c r="X189" s="90"/>
      <c r="Y189" s="90"/>
      <c r="Z189" s="114"/>
      <c r="AA189" s="229"/>
      <c r="AB189" s="115"/>
    </row>
    <row r="190" spans="1:28" ht="25.5" hidden="1">
      <c r="A190" s="93">
        <v>1</v>
      </c>
      <c r="B190" s="96" t="s">
        <v>710</v>
      </c>
      <c r="C190" s="97" t="s">
        <v>42</v>
      </c>
      <c r="D190" s="78"/>
      <c r="E190" s="78"/>
      <c r="F190" s="78"/>
      <c r="G190" s="79">
        <f t="shared" ref="G190" si="94">SUM(D190:F190)</f>
        <v>0</v>
      </c>
      <c r="H190" s="285">
        <f t="shared" ref="H190" si="95">G190*AA190</f>
        <v>0</v>
      </c>
      <c r="I190" s="78"/>
      <c r="J190" s="78"/>
      <c r="K190" s="78"/>
      <c r="L190" s="79">
        <f t="shared" ref="L190" si="96">SUM(I190:K190)</f>
        <v>0</v>
      </c>
      <c r="M190" s="285">
        <f t="shared" ref="M190" si="97">L190*AA190</f>
        <v>0</v>
      </c>
      <c r="N190" s="78"/>
      <c r="O190" s="78"/>
      <c r="P190" s="78"/>
      <c r="Q190" s="79">
        <f t="shared" ref="Q190" si="98">SUM(N190:P190)</f>
        <v>0</v>
      </c>
      <c r="R190" s="285">
        <f t="shared" ref="R190" si="99">Q190*AA190</f>
        <v>0</v>
      </c>
      <c r="S190" s="78"/>
      <c r="T190" s="78"/>
      <c r="U190" s="78"/>
      <c r="V190" s="79">
        <f t="shared" ref="V190" si="100">SUM(S190:U190)</f>
        <v>0</v>
      </c>
      <c r="W190" s="285">
        <f t="shared" ref="W190" si="101">V190*AA190</f>
        <v>0</v>
      </c>
      <c r="X190" s="79">
        <f t="shared" ref="X190:X199" si="102">G190+L190+Q190+V190</f>
        <v>0</v>
      </c>
      <c r="Y190" s="79">
        <v>1.03</v>
      </c>
      <c r="Z190" s="80">
        <v>601.9</v>
      </c>
      <c r="AA190" s="224">
        <f t="shared" ref="AA190:AA199" si="103">Z190*Y190</f>
        <v>619.95699999999999</v>
      </c>
      <c r="AB190" s="81">
        <f t="shared" ref="AB190:AB199" si="104">X190*AA190</f>
        <v>0</v>
      </c>
    </row>
    <row r="191" spans="1:28" ht="25.5" hidden="1">
      <c r="A191" s="93">
        <v>2</v>
      </c>
      <c r="B191" s="96" t="s">
        <v>711</v>
      </c>
      <c r="C191" s="97" t="s">
        <v>42</v>
      </c>
      <c r="D191" s="78"/>
      <c r="E191" s="78"/>
      <c r="F191" s="78"/>
      <c r="G191" s="79">
        <f t="shared" ref="G191:G199" si="105">SUM(D191:F191)</f>
        <v>0</v>
      </c>
      <c r="H191" s="285">
        <f t="shared" ref="H191:H199" si="106">G191*AA191</f>
        <v>0</v>
      </c>
      <c r="I191" s="78"/>
      <c r="J191" s="78"/>
      <c r="K191" s="78"/>
      <c r="L191" s="79">
        <f t="shared" ref="L191:L199" si="107">SUM(I191:K191)</f>
        <v>0</v>
      </c>
      <c r="M191" s="285">
        <f t="shared" ref="M191:M199" si="108">L191*AA191</f>
        <v>0</v>
      </c>
      <c r="N191" s="78"/>
      <c r="O191" s="78"/>
      <c r="P191" s="78"/>
      <c r="Q191" s="79">
        <f t="shared" ref="Q191:Q199" si="109">SUM(N191:P191)</f>
        <v>0</v>
      </c>
      <c r="R191" s="285">
        <f t="shared" ref="R191:R199" si="110">Q191*AA191</f>
        <v>0</v>
      </c>
      <c r="S191" s="78"/>
      <c r="T191" s="78"/>
      <c r="U191" s="78"/>
      <c r="V191" s="79">
        <f t="shared" ref="V191:V199" si="111">SUM(S191:U191)</f>
        <v>0</v>
      </c>
      <c r="W191" s="285">
        <f t="shared" ref="W191:W199" si="112">V191*AA191</f>
        <v>0</v>
      </c>
      <c r="X191" s="79">
        <f t="shared" si="102"/>
        <v>0</v>
      </c>
      <c r="Y191" s="79">
        <v>1.03</v>
      </c>
      <c r="Z191" s="80">
        <v>882.44</v>
      </c>
      <c r="AA191" s="224">
        <f t="shared" si="103"/>
        <v>908.91320000000007</v>
      </c>
      <c r="AB191" s="81">
        <f t="shared" si="104"/>
        <v>0</v>
      </c>
    </row>
    <row r="192" spans="1:28" ht="25.5">
      <c r="A192" s="93">
        <v>1</v>
      </c>
      <c r="B192" s="96" t="s">
        <v>712</v>
      </c>
      <c r="C192" s="97" t="s">
        <v>42</v>
      </c>
      <c r="D192" s="1"/>
      <c r="E192" s="1"/>
      <c r="F192" s="1"/>
      <c r="G192" s="79">
        <f t="shared" si="105"/>
        <v>0</v>
      </c>
      <c r="H192" s="285">
        <f t="shared" si="106"/>
        <v>0</v>
      </c>
      <c r="I192" s="1"/>
      <c r="J192" s="1"/>
      <c r="K192" s="1"/>
      <c r="L192" s="79">
        <f t="shared" si="107"/>
        <v>0</v>
      </c>
      <c r="M192" s="285">
        <f t="shared" si="108"/>
        <v>0</v>
      </c>
      <c r="N192" s="1"/>
      <c r="O192" s="1">
        <v>3</v>
      </c>
      <c r="P192" s="1"/>
      <c r="Q192" s="79">
        <f t="shared" si="109"/>
        <v>3</v>
      </c>
      <c r="R192" s="285">
        <f t="shared" si="110"/>
        <v>2111.9841000000001</v>
      </c>
      <c r="S192" s="1"/>
      <c r="T192" s="78"/>
      <c r="U192" s="78"/>
      <c r="V192" s="79">
        <f t="shared" si="111"/>
        <v>0</v>
      </c>
      <c r="W192" s="285">
        <f t="shared" si="112"/>
        <v>0</v>
      </c>
      <c r="X192" s="79">
        <f t="shared" si="102"/>
        <v>3</v>
      </c>
      <c r="Y192" s="79">
        <v>1.03</v>
      </c>
      <c r="Z192" s="80">
        <v>683.49</v>
      </c>
      <c r="AA192" s="224">
        <f t="shared" si="103"/>
        <v>703.99470000000008</v>
      </c>
      <c r="AB192" s="81">
        <f t="shared" si="104"/>
        <v>2111.9841000000001</v>
      </c>
    </row>
    <row r="193" spans="1:28" ht="25.5" hidden="1">
      <c r="A193" s="93">
        <v>4</v>
      </c>
      <c r="B193" s="96" t="s">
        <v>713</v>
      </c>
      <c r="C193" s="97" t="s">
        <v>42</v>
      </c>
      <c r="D193" s="78"/>
      <c r="E193" s="78"/>
      <c r="F193" s="78"/>
      <c r="G193" s="79">
        <f t="shared" si="105"/>
        <v>0</v>
      </c>
      <c r="H193" s="285">
        <f t="shared" si="106"/>
        <v>0</v>
      </c>
      <c r="I193" s="78"/>
      <c r="J193" s="78"/>
      <c r="K193" s="78"/>
      <c r="L193" s="79">
        <f t="shared" si="107"/>
        <v>0</v>
      </c>
      <c r="M193" s="285">
        <f t="shared" si="108"/>
        <v>0</v>
      </c>
      <c r="N193" s="78"/>
      <c r="O193" s="78"/>
      <c r="P193" s="78"/>
      <c r="Q193" s="79">
        <f t="shared" si="109"/>
        <v>0</v>
      </c>
      <c r="R193" s="285">
        <f t="shared" si="110"/>
        <v>0</v>
      </c>
      <c r="S193" s="78"/>
      <c r="T193" s="78"/>
      <c r="U193" s="78"/>
      <c r="V193" s="79">
        <f t="shared" si="111"/>
        <v>0</v>
      </c>
      <c r="W193" s="285">
        <f t="shared" si="112"/>
        <v>0</v>
      </c>
      <c r="X193" s="79">
        <f t="shared" si="102"/>
        <v>0</v>
      </c>
      <c r="Y193" s="79">
        <v>1.03</v>
      </c>
      <c r="Z193" s="80">
        <v>950.56</v>
      </c>
      <c r="AA193" s="224">
        <f t="shared" si="103"/>
        <v>979.07679999999993</v>
      </c>
      <c r="AB193" s="81">
        <f t="shared" si="104"/>
        <v>0</v>
      </c>
    </row>
    <row r="194" spans="1:28" ht="25.5" hidden="1">
      <c r="A194" s="93">
        <v>5</v>
      </c>
      <c r="B194" s="96" t="s">
        <v>714</v>
      </c>
      <c r="C194" s="97" t="s">
        <v>42</v>
      </c>
      <c r="D194" s="78"/>
      <c r="E194" s="78"/>
      <c r="F194" s="78"/>
      <c r="G194" s="79">
        <f t="shared" si="105"/>
        <v>0</v>
      </c>
      <c r="H194" s="285">
        <f t="shared" si="106"/>
        <v>0</v>
      </c>
      <c r="I194" s="78"/>
      <c r="J194" s="78"/>
      <c r="K194" s="78"/>
      <c r="L194" s="79">
        <f t="shared" si="107"/>
        <v>0</v>
      </c>
      <c r="M194" s="285">
        <f t="shared" si="108"/>
        <v>0</v>
      </c>
      <c r="N194" s="78"/>
      <c r="O194" s="78"/>
      <c r="P194" s="78"/>
      <c r="Q194" s="79">
        <f t="shared" si="109"/>
        <v>0</v>
      </c>
      <c r="R194" s="285">
        <f t="shared" si="110"/>
        <v>0</v>
      </c>
      <c r="S194" s="78"/>
      <c r="T194" s="78"/>
      <c r="U194" s="78"/>
      <c r="V194" s="79">
        <f t="shared" si="111"/>
        <v>0</v>
      </c>
      <c r="W194" s="285">
        <f t="shared" si="112"/>
        <v>0</v>
      </c>
      <c r="X194" s="79">
        <f t="shared" si="102"/>
        <v>0</v>
      </c>
      <c r="Y194" s="79">
        <v>1.03</v>
      </c>
      <c r="Z194" s="80">
        <v>570.91</v>
      </c>
      <c r="AA194" s="224">
        <f t="shared" si="103"/>
        <v>588.03729999999996</v>
      </c>
      <c r="AB194" s="81">
        <f t="shared" si="104"/>
        <v>0</v>
      </c>
    </row>
    <row r="195" spans="1:28" ht="25.5" hidden="1">
      <c r="A195" s="93">
        <v>6</v>
      </c>
      <c r="B195" s="96" t="s">
        <v>715</v>
      </c>
      <c r="C195" s="97" t="s">
        <v>42</v>
      </c>
      <c r="D195" s="78"/>
      <c r="E195" s="78"/>
      <c r="F195" s="78"/>
      <c r="G195" s="79">
        <f t="shared" si="105"/>
        <v>0</v>
      </c>
      <c r="H195" s="285">
        <f t="shared" si="106"/>
        <v>0</v>
      </c>
      <c r="I195" s="78"/>
      <c r="J195" s="78"/>
      <c r="K195" s="78"/>
      <c r="L195" s="79">
        <f t="shared" si="107"/>
        <v>0</v>
      </c>
      <c r="M195" s="285">
        <f t="shared" si="108"/>
        <v>0</v>
      </c>
      <c r="N195" s="78"/>
      <c r="O195" s="78"/>
      <c r="P195" s="78"/>
      <c r="Q195" s="79">
        <f t="shared" si="109"/>
        <v>0</v>
      </c>
      <c r="R195" s="285">
        <f t="shared" si="110"/>
        <v>0</v>
      </c>
      <c r="S195" s="78"/>
      <c r="T195" s="78"/>
      <c r="U195" s="78"/>
      <c r="V195" s="79">
        <f t="shared" si="111"/>
        <v>0</v>
      </c>
      <c r="W195" s="285">
        <f t="shared" si="112"/>
        <v>0</v>
      </c>
      <c r="X195" s="79">
        <f t="shared" si="102"/>
        <v>0</v>
      </c>
      <c r="Y195" s="79">
        <v>1.03</v>
      </c>
      <c r="Z195" s="80">
        <v>910</v>
      </c>
      <c r="AA195" s="224">
        <f t="shared" si="103"/>
        <v>937.30000000000007</v>
      </c>
      <c r="AB195" s="81">
        <f t="shared" si="104"/>
        <v>0</v>
      </c>
    </row>
    <row r="196" spans="1:28" hidden="1">
      <c r="A196" s="93">
        <v>7</v>
      </c>
      <c r="B196" s="96" t="s">
        <v>716</v>
      </c>
      <c r="C196" s="3" t="s">
        <v>39</v>
      </c>
      <c r="D196" s="78"/>
      <c r="E196" s="78"/>
      <c r="F196" s="78"/>
      <c r="G196" s="79">
        <f t="shared" si="105"/>
        <v>0</v>
      </c>
      <c r="H196" s="285">
        <f t="shared" si="106"/>
        <v>0</v>
      </c>
      <c r="I196" s="78"/>
      <c r="J196" s="78"/>
      <c r="K196" s="78"/>
      <c r="L196" s="79">
        <f t="shared" si="107"/>
        <v>0</v>
      </c>
      <c r="M196" s="285">
        <f t="shared" si="108"/>
        <v>0</v>
      </c>
      <c r="N196" s="78"/>
      <c r="O196" s="78"/>
      <c r="P196" s="78"/>
      <c r="Q196" s="79">
        <f t="shared" si="109"/>
        <v>0</v>
      </c>
      <c r="R196" s="285">
        <f t="shared" si="110"/>
        <v>0</v>
      </c>
      <c r="S196" s="78"/>
      <c r="T196" s="78"/>
      <c r="U196" s="78"/>
      <c r="V196" s="79">
        <f t="shared" si="111"/>
        <v>0</v>
      </c>
      <c r="W196" s="285">
        <f t="shared" si="112"/>
        <v>0</v>
      </c>
      <c r="X196" s="79">
        <f t="shared" si="102"/>
        <v>0</v>
      </c>
      <c r="Y196" s="79">
        <v>1.03</v>
      </c>
      <c r="Z196" s="80">
        <v>21.37</v>
      </c>
      <c r="AA196" s="224">
        <f t="shared" si="103"/>
        <v>22.011100000000003</v>
      </c>
      <c r="AB196" s="81">
        <f t="shared" si="104"/>
        <v>0</v>
      </c>
    </row>
    <row r="197" spans="1:28" ht="69.75" customHeight="1">
      <c r="A197" s="93">
        <v>2</v>
      </c>
      <c r="B197" s="98" t="s">
        <v>717</v>
      </c>
      <c r="C197" s="3" t="s">
        <v>39</v>
      </c>
      <c r="D197" s="1"/>
      <c r="E197" s="1">
        <v>4</v>
      </c>
      <c r="F197" s="1"/>
      <c r="G197" s="79">
        <f t="shared" si="105"/>
        <v>4</v>
      </c>
      <c r="H197" s="285">
        <f t="shared" si="106"/>
        <v>12742.995200000001</v>
      </c>
      <c r="I197" s="1"/>
      <c r="J197" s="1"/>
      <c r="K197" s="1"/>
      <c r="L197" s="79">
        <f t="shared" si="107"/>
        <v>0</v>
      </c>
      <c r="M197" s="285">
        <f t="shared" si="108"/>
        <v>0</v>
      </c>
      <c r="N197" s="1"/>
      <c r="O197" s="1"/>
      <c r="P197" s="1"/>
      <c r="Q197" s="79">
        <f t="shared" si="109"/>
        <v>0</v>
      </c>
      <c r="R197" s="285">
        <f t="shared" si="110"/>
        <v>0</v>
      </c>
      <c r="S197" s="1"/>
      <c r="T197" s="78"/>
      <c r="U197" s="78"/>
      <c r="V197" s="79">
        <f t="shared" si="111"/>
        <v>0</v>
      </c>
      <c r="W197" s="285">
        <f t="shared" si="112"/>
        <v>0</v>
      </c>
      <c r="X197" s="79">
        <f t="shared" si="102"/>
        <v>4</v>
      </c>
      <c r="Y197" s="79">
        <v>1.03</v>
      </c>
      <c r="Z197" s="80">
        <v>3092.96</v>
      </c>
      <c r="AA197" s="224">
        <f t="shared" si="103"/>
        <v>3185.7488000000003</v>
      </c>
      <c r="AB197" s="81">
        <f t="shared" si="104"/>
        <v>12742.995200000001</v>
      </c>
    </row>
    <row r="198" spans="1:28" s="117" customFormat="1">
      <c r="A198" s="93">
        <v>3</v>
      </c>
      <c r="B198" s="96" t="s">
        <v>718</v>
      </c>
      <c r="C198" s="97" t="s">
        <v>39</v>
      </c>
      <c r="D198" s="1"/>
      <c r="E198" s="1">
        <v>15</v>
      </c>
      <c r="F198" s="1"/>
      <c r="G198" s="79">
        <f t="shared" si="105"/>
        <v>15</v>
      </c>
      <c r="H198" s="285">
        <f t="shared" si="106"/>
        <v>3615.3</v>
      </c>
      <c r="I198" s="1"/>
      <c r="J198" s="1"/>
      <c r="K198" s="1"/>
      <c r="L198" s="79">
        <f t="shared" si="107"/>
        <v>0</v>
      </c>
      <c r="M198" s="285">
        <f t="shared" si="108"/>
        <v>0</v>
      </c>
      <c r="N198" s="1"/>
      <c r="O198" s="1"/>
      <c r="P198" s="1"/>
      <c r="Q198" s="79">
        <f t="shared" si="109"/>
        <v>0</v>
      </c>
      <c r="R198" s="285">
        <f t="shared" si="110"/>
        <v>0</v>
      </c>
      <c r="S198" s="1"/>
      <c r="T198" s="1"/>
      <c r="U198" s="1"/>
      <c r="V198" s="79">
        <f t="shared" si="111"/>
        <v>0</v>
      </c>
      <c r="W198" s="285">
        <f t="shared" si="112"/>
        <v>0</v>
      </c>
      <c r="X198" s="79">
        <f t="shared" si="102"/>
        <v>15</v>
      </c>
      <c r="Y198" s="79">
        <v>1.03</v>
      </c>
      <c r="Z198" s="80">
        <v>234</v>
      </c>
      <c r="AA198" s="224">
        <f t="shared" si="103"/>
        <v>241.02</v>
      </c>
      <c r="AB198" s="81">
        <f t="shared" si="104"/>
        <v>3615.3</v>
      </c>
    </row>
    <row r="199" spans="1:28" s="117" customFormat="1">
      <c r="A199" s="93">
        <v>4</v>
      </c>
      <c r="B199" s="96" t="s">
        <v>719</v>
      </c>
      <c r="C199" s="97" t="s">
        <v>61</v>
      </c>
      <c r="D199" s="1"/>
      <c r="E199" s="1">
        <v>30</v>
      </c>
      <c r="F199" s="1"/>
      <c r="G199" s="79">
        <f t="shared" si="105"/>
        <v>30</v>
      </c>
      <c r="H199" s="285">
        <f t="shared" si="106"/>
        <v>4241.9520000000002</v>
      </c>
      <c r="I199" s="1"/>
      <c r="J199" s="1"/>
      <c r="K199" s="1"/>
      <c r="L199" s="79">
        <f t="shared" si="107"/>
        <v>0</v>
      </c>
      <c r="M199" s="285">
        <f t="shared" si="108"/>
        <v>0</v>
      </c>
      <c r="N199" s="1"/>
      <c r="O199" s="1"/>
      <c r="P199" s="1"/>
      <c r="Q199" s="79">
        <f t="shared" si="109"/>
        <v>0</v>
      </c>
      <c r="R199" s="285">
        <f t="shared" si="110"/>
        <v>0</v>
      </c>
      <c r="S199" s="1"/>
      <c r="T199" s="1"/>
      <c r="U199" s="1"/>
      <c r="V199" s="79">
        <f t="shared" si="111"/>
        <v>0</v>
      </c>
      <c r="W199" s="285">
        <f t="shared" si="112"/>
        <v>0</v>
      </c>
      <c r="X199" s="79">
        <f t="shared" si="102"/>
        <v>30</v>
      </c>
      <c r="Y199" s="79">
        <v>1.03</v>
      </c>
      <c r="Z199" s="80">
        <v>137.28</v>
      </c>
      <c r="AA199" s="224">
        <f t="shared" si="103"/>
        <v>141.39840000000001</v>
      </c>
      <c r="AB199" s="81">
        <f t="shared" si="104"/>
        <v>4241.9520000000002</v>
      </c>
    </row>
    <row r="200" spans="1:28" s="117" customFormat="1" ht="16.5" thickBot="1">
      <c r="A200" s="399"/>
      <c r="B200" s="106"/>
      <c r="C200" s="85"/>
      <c r="D200" s="84"/>
      <c r="E200" s="84"/>
      <c r="F200" s="84"/>
      <c r="G200" s="85"/>
      <c r="H200" s="327"/>
      <c r="I200" s="84"/>
      <c r="J200" s="84"/>
      <c r="K200" s="84"/>
      <c r="L200" s="85"/>
      <c r="M200" s="327"/>
      <c r="N200" s="84"/>
      <c r="O200" s="84"/>
      <c r="P200" s="84"/>
      <c r="Q200" s="85"/>
      <c r="R200" s="327"/>
      <c r="S200" s="84"/>
      <c r="T200" s="84"/>
      <c r="U200" s="84"/>
      <c r="V200" s="85"/>
      <c r="W200" s="327"/>
      <c r="X200" s="85"/>
      <c r="Y200" s="85"/>
      <c r="Z200" s="118"/>
      <c r="AA200" s="230"/>
      <c r="AB200" s="86"/>
    </row>
    <row r="201" spans="1:28" ht="15.75" hidden="1" customHeight="1">
      <c r="A201" s="469" t="s">
        <v>720</v>
      </c>
      <c r="B201" s="470"/>
      <c r="C201" s="116"/>
      <c r="D201" s="89"/>
      <c r="E201" s="89"/>
      <c r="F201" s="89"/>
      <c r="G201" s="89"/>
      <c r="H201" s="127"/>
      <c r="I201" s="89"/>
      <c r="J201" s="89"/>
      <c r="K201" s="89"/>
      <c r="L201" s="89"/>
      <c r="M201" s="127"/>
      <c r="N201" s="89"/>
      <c r="O201" s="89"/>
      <c r="P201" s="89"/>
      <c r="Q201" s="89"/>
      <c r="R201" s="127"/>
      <c r="S201" s="89"/>
      <c r="T201" s="89"/>
      <c r="U201" s="89"/>
      <c r="V201" s="89"/>
      <c r="W201" s="127"/>
      <c r="X201" s="119"/>
      <c r="Y201" s="119"/>
      <c r="Z201" s="120"/>
      <c r="AA201" s="231"/>
      <c r="AB201" s="121"/>
    </row>
    <row r="202" spans="1:28" ht="30.75" hidden="1" customHeight="1">
      <c r="A202" s="93">
        <v>1</v>
      </c>
      <c r="B202" s="96" t="s">
        <v>721</v>
      </c>
      <c r="C202" s="97" t="s">
        <v>39</v>
      </c>
      <c r="D202" s="78"/>
      <c r="E202" s="78"/>
      <c r="F202" s="78"/>
      <c r="G202" s="79">
        <f t="shared" ref="G202" si="113">SUM(D202:F202)</f>
        <v>0</v>
      </c>
      <c r="H202" s="285">
        <f t="shared" ref="H202" si="114">G202*AA202</f>
        <v>0</v>
      </c>
      <c r="I202" s="78"/>
      <c r="J202" s="78"/>
      <c r="K202" s="78"/>
      <c r="L202" s="79">
        <f t="shared" ref="L202" si="115">SUM(I202:K202)</f>
        <v>0</v>
      </c>
      <c r="M202" s="285">
        <f t="shared" ref="M202" si="116">L202*AA202</f>
        <v>0</v>
      </c>
      <c r="N202" s="78"/>
      <c r="O202" s="78"/>
      <c r="P202" s="78"/>
      <c r="Q202" s="79">
        <f t="shared" ref="Q202" si="117">SUM(N202:P202)</f>
        <v>0</v>
      </c>
      <c r="R202" s="285">
        <f t="shared" ref="R202" si="118">Q202*AA202</f>
        <v>0</v>
      </c>
      <c r="S202" s="78"/>
      <c r="T202" s="78"/>
      <c r="U202" s="78"/>
      <c r="V202" s="79">
        <f t="shared" ref="V202" si="119">SUM(S202:U202)</f>
        <v>0</v>
      </c>
      <c r="W202" s="285">
        <f t="shared" ref="W202" si="120">V202*AA202</f>
        <v>0</v>
      </c>
      <c r="X202" s="79">
        <f t="shared" ref="X202" si="121">G202+L202+Q202+V202</f>
        <v>0</v>
      </c>
      <c r="Y202" s="79">
        <v>1.03</v>
      </c>
      <c r="Z202" s="15">
        <v>28.9</v>
      </c>
      <c r="AA202" s="224">
        <f>Z202*Y202</f>
        <v>29.766999999999999</v>
      </c>
      <c r="AB202" s="81">
        <f t="shared" ref="AB202" si="122">X202*AA202</f>
        <v>0</v>
      </c>
    </row>
    <row r="203" spans="1:28" s="128" customFormat="1" ht="13.5" hidden="1" customHeight="1" thickBot="1">
      <c r="A203" s="323"/>
      <c r="B203" s="324"/>
      <c r="C203" s="325"/>
      <c r="D203" s="326"/>
      <c r="E203" s="326"/>
      <c r="F203" s="326"/>
      <c r="G203" s="327"/>
      <c r="H203" s="327"/>
      <c r="I203" s="326"/>
      <c r="J203" s="326"/>
      <c r="K203" s="326"/>
      <c r="L203" s="327"/>
      <c r="M203" s="327"/>
      <c r="N203" s="326"/>
      <c r="O203" s="326"/>
      <c r="P203" s="326"/>
      <c r="Q203" s="327"/>
      <c r="R203" s="327"/>
      <c r="S203" s="326"/>
      <c r="T203" s="326"/>
      <c r="U203" s="326"/>
      <c r="V203" s="327"/>
      <c r="W203" s="327"/>
      <c r="X203" s="327"/>
      <c r="Y203" s="327"/>
      <c r="Z203" s="328"/>
      <c r="AA203" s="329"/>
      <c r="AB203" s="330"/>
    </row>
    <row r="204" spans="1:28" s="117" customFormat="1" ht="15.75" customHeight="1">
      <c r="A204" s="469" t="s">
        <v>722</v>
      </c>
      <c r="B204" s="470"/>
      <c r="C204" s="116"/>
      <c r="D204" s="89"/>
      <c r="E204" s="89"/>
      <c r="F204" s="89"/>
      <c r="G204" s="119"/>
      <c r="H204" s="331"/>
      <c r="I204" s="127"/>
      <c r="J204" s="127"/>
      <c r="K204" s="127"/>
      <c r="L204" s="331"/>
      <c r="M204" s="331"/>
      <c r="N204" s="127"/>
      <c r="O204" s="127"/>
      <c r="P204" s="127"/>
      <c r="Q204" s="331"/>
      <c r="R204" s="331"/>
      <c r="S204" s="127"/>
      <c r="T204" s="127"/>
      <c r="U204" s="127"/>
      <c r="V204" s="331"/>
      <c r="W204" s="331"/>
      <c r="X204" s="119"/>
      <c r="Y204" s="119"/>
      <c r="Z204" s="75"/>
      <c r="AA204" s="223"/>
      <c r="AB204" s="121"/>
    </row>
    <row r="205" spans="1:28" s="117" customFormat="1" ht="15.75" hidden="1" customHeight="1">
      <c r="A205" s="93">
        <v>1</v>
      </c>
      <c r="B205" s="96" t="s">
        <v>723</v>
      </c>
      <c r="C205" s="97" t="s">
        <v>43</v>
      </c>
      <c r="D205" s="78"/>
      <c r="E205" s="78"/>
      <c r="F205" s="78"/>
      <c r="G205" s="79">
        <f t="shared" ref="G205" si="123">SUM(D205:F205)</f>
        <v>0</v>
      </c>
      <c r="H205" s="285">
        <f t="shared" ref="H205" si="124">G205*AA205</f>
        <v>0</v>
      </c>
      <c r="I205" s="78"/>
      <c r="J205" s="78"/>
      <c r="K205" s="78"/>
      <c r="L205" s="79">
        <f t="shared" ref="L205" si="125">SUM(I205:K205)</f>
        <v>0</v>
      </c>
      <c r="M205" s="285">
        <f t="shared" ref="M205" si="126">L205*AA205</f>
        <v>0</v>
      </c>
      <c r="N205" s="78"/>
      <c r="O205" s="78"/>
      <c r="P205" s="78"/>
      <c r="Q205" s="79">
        <f t="shared" ref="Q205" si="127">SUM(N205:P205)</f>
        <v>0</v>
      </c>
      <c r="R205" s="285">
        <f t="shared" ref="R205" si="128">Q205*AA205</f>
        <v>0</v>
      </c>
      <c r="S205" s="78"/>
      <c r="T205" s="78"/>
      <c r="U205" s="78"/>
      <c r="V205" s="79">
        <f t="shared" ref="V205" si="129">SUM(S205:U205)</f>
        <v>0</v>
      </c>
      <c r="W205" s="285">
        <f>V205*AA205</f>
        <v>0</v>
      </c>
      <c r="X205" s="79">
        <f>G205+L205+Q205+V205</f>
        <v>0</v>
      </c>
      <c r="Y205" s="79">
        <v>1.0249999999999999</v>
      </c>
      <c r="Z205" s="80">
        <v>681.2</v>
      </c>
      <c r="AA205" s="224">
        <f>Z205*Y205</f>
        <v>698.23</v>
      </c>
      <c r="AB205" s="81">
        <f>X205*AA205</f>
        <v>0</v>
      </c>
    </row>
    <row r="206" spans="1:28" s="117" customFormat="1" ht="15.75" hidden="1" customHeight="1">
      <c r="A206" s="93">
        <v>2</v>
      </c>
      <c r="B206" s="96" t="s">
        <v>724</v>
      </c>
      <c r="C206" s="3" t="s">
        <v>43</v>
      </c>
      <c r="D206" s="78"/>
      <c r="E206" s="78"/>
      <c r="F206" s="78"/>
      <c r="G206" s="79">
        <f t="shared" ref="G206:G269" si="130">SUM(D206:F206)</f>
        <v>0</v>
      </c>
      <c r="H206" s="285">
        <f t="shared" ref="H206:H269" si="131">G206*AA206</f>
        <v>0</v>
      </c>
      <c r="I206" s="78"/>
      <c r="J206" s="78"/>
      <c r="K206" s="78"/>
      <c r="L206" s="79">
        <f t="shared" ref="L206:L269" si="132">SUM(I206:K206)</f>
        <v>0</v>
      </c>
      <c r="M206" s="285">
        <f t="shared" ref="M206:M269" si="133">L206*AA206</f>
        <v>0</v>
      </c>
      <c r="N206" s="78"/>
      <c r="O206" s="78"/>
      <c r="P206" s="78"/>
      <c r="Q206" s="79">
        <f t="shared" ref="Q206:Q269" si="134">SUM(N206:P206)</f>
        <v>0</v>
      </c>
      <c r="R206" s="285">
        <f t="shared" ref="R206:R269" si="135">Q206*AA206</f>
        <v>0</v>
      </c>
      <c r="S206" s="78"/>
      <c r="T206" s="78"/>
      <c r="U206" s="78"/>
      <c r="V206" s="79">
        <f t="shared" ref="V206:V269" si="136">SUM(S206:U206)</f>
        <v>0</v>
      </c>
      <c r="W206" s="285">
        <f t="shared" ref="W206:W269" si="137">V206*AA206</f>
        <v>0</v>
      </c>
      <c r="X206" s="79">
        <f t="shared" ref="X206:X269" si="138">G206+L206+Q206+V206</f>
        <v>0</v>
      </c>
      <c r="Y206" s="79">
        <v>1.03</v>
      </c>
      <c r="Z206" s="80">
        <v>447.2</v>
      </c>
      <c r="AA206" s="224">
        <f t="shared" ref="AA206:AA269" si="139">Z206*Y206</f>
        <v>460.61599999999999</v>
      </c>
      <c r="AB206" s="81">
        <f t="shared" ref="AB206:AB269" si="140">X206*AA206</f>
        <v>0</v>
      </c>
    </row>
    <row r="207" spans="1:28" s="117" customFormat="1" ht="15.75" hidden="1" customHeight="1">
      <c r="A207" s="93">
        <v>3</v>
      </c>
      <c r="B207" s="96" t="s">
        <v>725</v>
      </c>
      <c r="C207" s="97" t="s">
        <v>43</v>
      </c>
      <c r="D207" s="78"/>
      <c r="E207" s="78"/>
      <c r="F207" s="78"/>
      <c r="G207" s="79">
        <f t="shared" si="130"/>
        <v>0</v>
      </c>
      <c r="H207" s="285">
        <f t="shared" si="131"/>
        <v>0</v>
      </c>
      <c r="I207" s="78"/>
      <c r="J207" s="78"/>
      <c r="K207" s="78"/>
      <c r="L207" s="79">
        <f t="shared" si="132"/>
        <v>0</v>
      </c>
      <c r="M207" s="285">
        <f t="shared" si="133"/>
        <v>0</v>
      </c>
      <c r="N207" s="78"/>
      <c r="O207" s="78"/>
      <c r="P207" s="78"/>
      <c r="Q207" s="79">
        <f t="shared" si="134"/>
        <v>0</v>
      </c>
      <c r="R207" s="285">
        <f t="shared" si="135"/>
        <v>0</v>
      </c>
      <c r="S207" s="78"/>
      <c r="T207" s="78"/>
      <c r="U207" s="78"/>
      <c r="V207" s="79">
        <f t="shared" si="136"/>
        <v>0</v>
      </c>
      <c r="W207" s="285">
        <f t="shared" si="137"/>
        <v>0</v>
      </c>
      <c r="X207" s="79">
        <f t="shared" si="138"/>
        <v>0</v>
      </c>
      <c r="Y207" s="79">
        <v>1.03</v>
      </c>
      <c r="Z207" s="80">
        <v>447.2</v>
      </c>
      <c r="AA207" s="224">
        <f t="shared" si="139"/>
        <v>460.61599999999999</v>
      </c>
      <c r="AB207" s="81">
        <f t="shared" si="140"/>
        <v>0</v>
      </c>
    </row>
    <row r="208" spans="1:28" s="117" customFormat="1" ht="15.75" hidden="1" customHeight="1">
      <c r="A208" s="93">
        <v>4</v>
      </c>
      <c r="B208" s="96" t="s">
        <v>726</v>
      </c>
      <c r="C208" s="3" t="s">
        <v>43</v>
      </c>
      <c r="D208" s="78"/>
      <c r="E208" s="78"/>
      <c r="F208" s="78"/>
      <c r="G208" s="79">
        <f t="shared" si="130"/>
        <v>0</v>
      </c>
      <c r="H208" s="285">
        <f t="shared" si="131"/>
        <v>0</v>
      </c>
      <c r="I208" s="78"/>
      <c r="J208" s="78"/>
      <c r="K208" s="78"/>
      <c r="L208" s="79">
        <f t="shared" si="132"/>
        <v>0</v>
      </c>
      <c r="M208" s="285">
        <f t="shared" si="133"/>
        <v>0</v>
      </c>
      <c r="N208" s="78"/>
      <c r="O208" s="78"/>
      <c r="P208" s="78"/>
      <c r="Q208" s="79">
        <f t="shared" si="134"/>
        <v>0</v>
      </c>
      <c r="R208" s="285">
        <f t="shared" si="135"/>
        <v>0</v>
      </c>
      <c r="S208" s="78"/>
      <c r="T208" s="78"/>
      <c r="U208" s="78"/>
      <c r="V208" s="79">
        <f t="shared" si="136"/>
        <v>0</v>
      </c>
      <c r="W208" s="285">
        <f t="shared" si="137"/>
        <v>0</v>
      </c>
      <c r="X208" s="79">
        <f t="shared" si="138"/>
        <v>0</v>
      </c>
      <c r="Y208" s="79">
        <v>1.03</v>
      </c>
      <c r="Z208" s="80">
        <v>447.2</v>
      </c>
      <c r="AA208" s="224">
        <f t="shared" si="139"/>
        <v>460.61599999999999</v>
      </c>
      <c r="AB208" s="81">
        <f t="shared" si="140"/>
        <v>0</v>
      </c>
    </row>
    <row r="209" spans="1:28" s="117" customFormat="1" ht="15.75" hidden="1" customHeight="1">
      <c r="A209" s="93">
        <v>5</v>
      </c>
      <c r="B209" s="96" t="s">
        <v>727</v>
      </c>
      <c r="C209" s="97" t="s">
        <v>43</v>
      </c>
      <c r="D209" s="78"/>
      <c r="E209" s="78"/>
      <c r="F209" s="78"/>
      <c r="G209" s="79">
        <f t="shared" si="130"/>
        <v>0</v>
      </c>
      <c r="H209" s="285">
        <f t="shared" si="131"/>
        <v>0</v>
      </c>
      <c r="I209" s="78"/>
      <c r="J209" s="78"/>
      <c r="K209" s="78"/>
      <c r="L209" s="79">
        <f t="shared" si="132"/>
        <v>0</v>
      </c>
      <c r="M209" s="285">
        <f t="shared" si="133"/>
        <v>0</v>
      </c>
      <c r="N209" s="78"/>
      <c r="O209" s="78"/>
      <c r="P209" s="78"/>
      <c r="Q209" s="79">
        <f t="shared" si="134"/>
        <v>0</v>
      </c>
      <c r="R209" s="285">
        <f t="shared" si="135"/>
        <v>0</v>
      </c>
      <c r="S209" s="78"/>
      <c r="T209" s="78"/>
      <c r="U209" s="78"/>
      <c r="V209" s="79">
        <f t="shared" si="136"/>
        <v>0</v>
      </c>
      <c r="W209" s="285">
        <f t="shared" si="137"/>
        <v>0</v>
      </c>
      <c r="X209" s="79">
        <f t="shared" si="138"/>
        <v>0</v>
      </c>
      <c r="Y209" s="79">
        <v>1.03</v>
      </c>
      <c r="Z209" s="80">
        <v>910</v>
      </c>
      <c r="AA209" s="224">
        <f t="shared" si="139"/>
        <v>937.30000000000007</v>
      </c>
      <c r="AB209" s="81">
        <f t="shared" si="140"/>
        <v>0</v>
      </c>
    </row>
    <row r="210" spans="1:28" s="117" customFormat="1" ht="15.75" hidden="1" customHeight="1">
      <c r="A210" s="93">
        <v>6</v>
      </c>
      <c r="B210" s="96" t="s">
        <v>728</v>
      </c>
      <c r="C210" s="3" t="s">
        <v>43</v>
      </c>
      <c r="D210" s="78"/>
      <c r="E210" s="78"/>
      <c r="F210" s="78"/>
      <c r="G210" s="79">
        <f t="shared" si="130"/>
        <v>0</v>
      </c>
      <c r="H210" s="285">
        <f t="shared" si="131"/>
        <v>0</v>
      </c>
      <c r="I210" s="78"/>
      <c r="J210" s="78"/>
      <c r="K210" s="78"/>
      <c r="L210" s="79">
        <f t="shared" si="132"/>
        <v>0</v>
      </c>
      <c r="M210" s="285">
        <f t="shared" si="133"/>
        <v>0</v>
      </c>
      <c r="N210" s="78"/>
      <c r="O210" s="78"/>
      <c r="P210" s="78"/>
      <c r="Q210" s="79">
        <f t="shared" si="134"/>
        <v>0</v>
      </c>
      <c r="R210" s="285">
        <f t="shared" si="135"/>
        <v>0</v>
      </c>
      <c r="S210" s="78"/>
      <c r="T210" s="78"/>
      <c r="U210" s="78"/>
      <c r="V210" s="79">
        <f t="shared" si="136"/>
        <v>0</v>
      </c>
      <c r="W210" s="285">
        <f t="shared" si="137"/>
        <v>0</v>
      </c>
      <c r="X210" s="79">
        <f t="shared" si="138"/>
        <v>0</v>
      </c>
      <c r="Y210" s="79">
        <v>1.03</v>
      </c>
      <c r="Z210" s="80">
        <v>546</v>
      </c>
      <c r="AA210" s="224">
        <f t="shared" si="139"/>
        <v>562.38</v>
      </c>
      <c r="AB210" s="81">
        <f t="shared" si="140"/>
        <v>0</v>
      </c>
    </row>
    <row r="211" spans="1:28" s="122" customFormat="1" ht="15.75" hidden="1" customHeight="1">
      <c r="A211" s="93">
        <v>7</v>
      </c>
      <c r="B211" s="96" t="s">
        <v>729</v>
      </c>
      <c r="C211" s="97" t="s">
        <v>43</v>
      </c>
      <c r="D211" s="78"/>
      <c r="E211" s="78"/>
      <c r="F211" s="78"/>
      <c r="G211" s="79">
        <f t="shared" si="130"/>
        <v>0</v>
      </c>
      <c r="H211" s="285">
        <f t="shared" si="131"/>
        <v>0</v>
      </c>
      <c r="I211" s="78"/>
      <c r="J211" s="78"/>
      <c r="K211" s="78"/>
      <c r="L211" s="79">
        <f t="shared" si="132"/>
        <v>0</v>
      </c>
      <c r="M211" s="285">
        <f t="shared" si="133"/>
        <v>0</v>
      </c>
      <c r="N211" s="78"/>
      <c r="O211" s="78"/>
      <c r="P211" s="78"/>
      <c r="Q211" s="79">
        <f t="shared" si="134"/>
        <v>0</v>
      </c>
      <c r="R211" s="285">
        <f t="shared" si="135"/>
        <v>0</v>
      </c>
      <c r="S211" s="78"/>
      <c r="T211" s="78"/>
      <c r="U211" s="78"/>
      <c r="V211" s="79">
        <f t="shared" si="136"/>
        <v>0</v>
      </c>
      <c r="W211" s="285">
        <f t="shared" si="137"/>
        <v>0</v>
      </c>
      <c r="X211" s="79">
        <f t="shared" si="138"/>
        <v>0</v>
      </c>
      <c r="Y211" s="79">
        <v>1.03</v>
      </c>
      <c r="Z211" s="80">
        <v>546</v>
      </c>
      <c r="AA211" s="224">
        <f t="shared" si="139"/>
        <v>562.38</v>
      </c>
      <c r="AB211" s="81">
        <f t="shared" si="140"/>
        <v>0</v>
      </c>
    </row>
    <row r="212" spans="1:28" s="122" customFormat="1" ht="15.75" hidden="1" customHeight="1">
      <c r="A212" s="93">
        <v>8</v>
      </c>
      <c r="B212" s="96" t="s">
        <v>730</v>
      </c>
      <c r="C212" s="3" t="s">
        <v>43</v>
      </c>
      <c r="D212" s="78"/>
      <c r="E212" s="78"/>
      <c r="F212" s="78"/>
      <c r="G212" s="79">
        <f t="shared" si="130"/>
        <v>0</v>
      </c>
      <c r="H212" s="285">
        <f t="shared" si="131"/>
        <v>0</v>
      </c>
      <c r="I212" s="78"/>
      <c r="J212" s="78"/>
      <c r="K212" s="78"/>
      <c r="L212" s="79">
        <f t="shared" si="132"/>
        <v>0</v>
      </c>
      <c r="M212" s="285">
        <f t="shared" si="133"/>
        <v>0</v>
      </c>
      <c r="N212" s="78"/>
      <c r="O212" s="78"/>
      <c r="P212" s="78"/>
      <c r="Q212" s="79">
        <f t="shared" si="134"/>
        <v>0</v>
      </c>
      <c r="R212" s="285">
        <f t="shared" si="135"/>
        <v>0</v>
      </c>
      <c r="S212" s="78"/>
      <c r="T212" s="78"/>
      <c r="U212" s="78"/>
      <c r="V212" s="79">
        <f t="shared" si="136"/>
        <v>0</v>
      </c>
      <c r="W212" s="285">
        <f t="shared" si="137"/>
        <v>0</v>
      </c>
      <c r="X212" s="79">
        <f t="shared" si="138"/>
        <v>0</v>
      </c>
      <c r="Y212" s="79">
        <v>1.03</v>
      </c>
      <c r="Z212" s="80">
        <v>546</v>
      </c>
      <c r="AA212" s="224">
        <f t="shared" si="139"/>
        <v>562.38</v>
      </c>
      <c r="AB212" s="81">
        <f t="shared" si="140"/>
        <v>0</v>
      </c>
    </row>
    <row r="213" spans="1:28" s="122" customFormat="1" ht="15.75" hidden="1" customHeight="1">
      <c r="A213" s="93">
        <v>9</v>
      </c>
      <c r="B213" s="96" t="s">
        <v>731</v>
      </c>
      <c r="C213" s="97" t="s">
        <v>43</v>
      </c>
      <c r="D213" s="78"/>
      <c r="E213" s="78"/>
      <c r="F213" s="78"/>
      <c r="G213" s="79">
        <f t="shared" si="130"/>
        <v>0</v>
      </c>
      <c r="H213" s="285">
        <f t="shared" si="131"/>
        <v>0</v>
      </c>
      <c r="I213" s="78"/>
      <c r="J213" s="78"/>
      <c r="K213" s="78"/>
      <c r="L213" s="79">
        <f t="shared" si="132"/>
        <v>0</v>
      </c>
      <c r="M213" s="285">
        <f t="shared" si="133"/>
        <v>0</v>
      </c>
      <c r="N213" s="78"/>
      <c r="O213" s="78"/>
      <c r="P213" s="78"/>
      <c r="Q213" s="79">
        <f t="shared" si="134"/>
        <v>0</v>
      </c>
      <c r="R213" s="285">
        <f t="shared" si="135"/>
        <v>0</v>
      </c>
      <c r="S213" s="78"/>
      <c r="T213" s="78"/>
      <c r="U213" s="78"/>
      <c r="V213" s="79">
        <f t="shared" si="136"/>
        <v>0</v>
      </c>
      <c r="W213" s="285">
        <f t="shared" si="137"/>
        <v>0</v>
      </c>
      <c r="X213" s="79">
        <f t="shared" si="138"/>
        <v>0</v>
      </c>
      <c r="Y213" s="79">
        <v>1.03</v>
      </c>
      <c r="Z213" s="80">
        <v>1601.6</v>
      </c>
      <c r="AA213" s="224">
        <f t="shared" si="139"/>
        <v>1649.6479999999999</v>
      </c>
      <c r="AB213" s="81">
        <f t="shared" si="140"/>
        <v>0</v>
      </c>
    </row>
    <row r="214" spans="1:28" s="122" customFormat="1" ht="15.75" hidden="1" customHeight="1">
      <c r="A214" s="93">
        <v>10</v>
      </c>
      <c r="B214" s="96" t="s">
        <v>732</v>
      </c>
      <c r="C214" s="3" t="s">
        <v>43</v>
      </c>
      <c r="D214" s="78"/>
      <c r="E214" s="78"/>
      <c r="F214" s="78"/>
      <c r="G214" s="79">
        <f t="shared" si="130"/>
        <v>0</v>
      </c>
      <c r="H214" s="285">
        <f t="shared" si="131"/>
        <v>0</v>
      </c>
      <c r="I214" s="78"/>
      <c r="J214" s="78"/>
      <c r="K214" s="78"/>
      <c r="L214" s="79">
        <f t="shared" si="132"/>
        <v>0</v>
      </c>
      <c r="M214" s="285">
        <f t="shared" si="133"/>
        <v>0</v>
      </c>
      <c r="N214" s="78"/>
      <c r="O214" s="78"/>
      <c r="P214" s="78"/>
      <c r="Q214" s="79">
        <f t="shared" si="134"/>
        <v>0</v>
      </c>
      <c r="R214" s="285">
        <f t="shared" si="135"/>
        <v>0</v>
      </c>
      <c r="S214" s="78"/>
      <c r="T214" s="78"/>
      <c r="U214" s="78"/>
      <c r="V214" s="79">
        <f t="shared" si="136"/>
        <v>0</v>
      </c>
      <c r="W214" s="285">
        <f t="shared" si="137"/>
        <v>0</v>
      </c>
      <c r="X214" s="79">
        <f t="shared" si="138"/>
        <v>0</v>
      </c>
      <c r="Y214" s="79">
        <v>1.03</v>
      </c>
      <c r="Z214" s="80">
        <v>868.4</v>
      </c>
      <c r="AA214" s="224">
        <f t="shared" si="139"/>
        <v>894.452</v>
      </c>
      <c r="AB214" s="81">
        <f t="shared" si="140"/>
        <v>0</v>
      </c>
    </row>
    <row r="215" spans="1:28" s="122" customFormat="1" ht="15.75" hidden="1" customHeight="1">
      <c r="A215" s="93">
        <v>11</v>
      </c>
      <c r="B215" s="96" t="s">
        <v>733</v>
      </c>
      <c r="C215" s="97" t="s">
        <v>43</v>
      </c>
      <c r="D215" s="78"/>
      <c r="E215" s="78"/>
      <c r="F215" s="78"/>
      <c r="G215" s="79">
        <f t="shared" si="130"/>
        <v>0</v>
      </c>
      <c r="H215" s="285">
        <f t="shared" si="131"/>
        <v>0</v>
      </c>
      <c r="I215" s="78"/>
      <c r="J215" s="78"/>
      <c r="K215" s="78"/>
      <c r="L215" s="79">
        <f t="shared" si="132"/>
        <v>0</v>
      </c>
      <c r="M215" s="285">
        <f t="shared" si="133"/>
        <v>0</v>
      </c>
      <c r="N215" s="78"/>
      <c r="O215" s="78"/>
      <c r="P215" s="78"/>
      <c r="Q215" s="79">
        <f t="shared" si="134"/>
        <v>0</v>
      </c>
      <c r="R215" s="285">
        <f t="shared" si="135"/>
        <v>0</v>
      </c>
      <c r="S215" s="78"/>
      <c r="T215" s="78"/>
      <c r="U215" s="78"/>
      <c r="V215" s="79">
        <f t="shared" si="136"/>
        <v>0</v>
      </c>
      <c r="W215" s="285">
        <f t="shared" si="137"/>
        <v>0</v>
      </c>
      <c r="X215" s="79">
        <f t="shared" si="138"/>
        <v>0</v>
      </c>
      <c r="Y215" s="79">
        <v>1.03</v>
      </c>
      <c r="Z215" s="80">
        <v>868.4</v>
      </c>
      <c r="AA215" s="224">
        <f t="shared" si="139"/>
        <v>894.452</v>
      </c>
      <c r="AB215" s="81">
        <f t="shared" si="140"/>
        <v>0</v>
      </c>
    </row>
    <row r="216" spans="1:28" s="122" customFormat="1" ht="15.75" hidden="1" customHeight="1">
      <c r="A216" s="93">
        <v>12</v>
      </c>
      <c r="B216" s="96" t="s">
        <v>734</v>
      </c>
      <c r="C216" s="3" t="s">
        <v>43</v>
      </c>
      <c r="D216" s="78"/>
      <c r="E216" s="78"/>
      <c r="F216" s="78"/>
      <c r="G216" s="79">
        <f t="shared" si="130"/>
        <v>0</v>
      </c>
      <c r="H216" s="285">
        <f t="shared" si="131"/>
        <v>0</v>
      </c>
      <c r="I216" s="78"/>
      <c r="J216" s="78"/>
      <c r="K216" s="78"/>
      <c r="L216" s="79">
        <f t="shared" si="132"/>
        <v>0</v>
      </c>
      <c r="M216" s="285">
        <f t="shared" si="133"/>
        <v>0</v>
      </c>
      <c r="N216" s="78"/>
      <c r="O216" s="78"/>
      <c r="P216" s="78"/>
      <c r="Q216" s="79">
        <f t="shared" si="134"/>
        <v>0</v>
      </c>
      <c r="R216" s="285">
        <f t="shared" si="135"/>
        <v>0</v>
      </c>
      <c r="S216" s="78"/>
      <c r="T216" s="78"/>
      <c r="U216" s="78"/>
      <c r="V216" s="79">
        <f t="shared" si="136"/>
        <v>0</v>
      </c>
      <c r="W216" s="285">
        <f t="shared" si="137"/>
        <v>0</v>
      </c>
      <c r="X216" s="79">
        <f t="shared" si="138"/>
        <v>0</v>
      </c>
      <c r="Y216" s="79">
        <v>1.03</v>
      </c>
      <c r="Z216" s="80">
        <v>868.4</v>
      </c>
      <c r="AA216" s="224">
        <f t="shared" si="139"/>
        <v>894.452</v>
      </c>
      <c r="AB216" s="81">
        <f t="shared" si="140"/>
        <v>0</v>
      </c>
    </row>
    <row r="217" spans="1:28" ht="15.75" hidden="1" customHeight="1">
      <c r="A217" s="93">
        <v>13</v>
      </c>
      <c r="B217" s="96" t="s">
        <v>735</v>
      </c>
      <c r="C217" s="97" t="s">
        <v>43</v>
      </c>
      <c r="D217" s="78"/>
      <c r="E217" s="78"/>
      <c r="F217" s="78"/>
      <c r="G217" s="79">
        <f t="shared" si="130"/>
        <v>0</v>
      </c>
      <c r="H217" s="285">
        <f t="shared" si="131"/>
        <v>0</v>
      </c>
      <c r="I217" s="78"/>
      <c r="J217" s="78"/>
      <c r="K217" s="78"/>
      <c r="L217" s="79">
        <f t="shared" si="132"/>
        <v>0</v>
      </c>
      <c r="M217" s="285">
        <f t="shared" si="133"/>
        <v>0</v>
      </c>
      <c r="N217" s="78"/>
      <c r="O217" s="78"/>
      <c r="P217" s="78"/>
      <c r="Q217" s="79">
        <f t="shared" si="134"/>
        <v>0</v>
      </c>
      <c r="R217" s="285">
        <f t="shared" si="135"/>
        <v>0</v>
      </c>
      <c r="S217" s="78"/>
      <c r="T217" s="78"/>
      <c r="U217" s="78"/>
      <c r="V217" s="79">
        <f t="shared" si="136"/>
        <v>0</v>
      </c>
      <c r="W217" s="285">
        <f t="shared" si="137"/>
        <v>0</v>
      </c>
      <c r="X217" s="79">
        <f t="shared" si="138"/>
        <v>0</v>
      </c>
      <c r="Y217" s="79">
        <v>1.03</v>
      </c>
      <c r="Z217" s="80">
        <v>619.84</v>
      </c>
      <c r="AA217" s="224">
        <f t="shared" si="139"/>
        <v>638.43520000000001</v>
      </c>
      <c r="AB217" s="81">
        <f t="shared" si="140"/>
        <v>0</v>
      </c>
    </row>
    <row r="218" spans="1:28" ht="15.75" hidden="1" customHeight="1">
      <c r="A218" s="93">
        <v>14</v>
      </c>
      <c r="B218" s="96" t="s">
        <v>736</v>
      </c>
      <c r="C218" s="3" t="s">
        <v>43</v>
      </c>
      <c r="D218" s="78"/>
      <c r="E218" s="78"/>
      <c r="F218" s="78"/>
      <c r="G218" s="79">
        <f t="shared" si="130"/>
        <v>0</v>
      </c>
      <c r="H218" s="285">
        <f t="shared" si="131"/>
        <v>0</v>
      </c>
      <c r="I218" s="78"/>
      <c r="J218" s="78"/>
      <c r="K218" s="78"/>
      <c r="L218" s="79">
        <f t="shared" si="132"/>
        <v>0</v>
      </c>
      <c r="M218" s="285">
        <f t="shared" si="133"/>
        <v>0</v>
      </c>
      <c r="N218" s="78"/>
      <c r="O218" s="78"/>
      <c r="P218" s="78"/>
      <c r="Q218" s="79">
        <f t="shared" si="134"/>
        <v>0</v>
      </c>
      <c r="R218" s="285">
        <f t="shared" si="135"/>
        <v>0</v>
      </c>
      <c r="S218" s="78"/>
      <c r="T218" s="78"/>
      <c r="U218" s="78"/>
      <c r="V218" s="79">
        <f t="shared" si="136"/>
        <v>0</v>
      </c>
      <c r="W218" s="285">
        <f t="shared" si="137"/>
        <v>0</v>
      </c>
      <c r="X218" s="79">
        <f t="shared" si="138"/>
        <v>0</v>
      </c>
      <c r="Y218" s="79">
        <v>1.03</v>
      </c>
      <c r="Z218" s="80">
        <v>702</v>
      </c>
      <c r="AA218" s="224">
        <f t="shared" si="139"/>
        <v>723.06000000000006</v>
      </c>
      <c r="AB218" s="81">
        <f t="shared" si="140"/>
        <v>0</v>
      </c>
    </row>
    <row r="219" spans="1:28" ht="15.75" hidden="1" customHeight="1">
      <c r="A219" s="93">
        <v>15</v>
      </c>
      <c r="B219" s="96" t="s">
        <v>737</v>
      </c>
      <c r="C219" s="97" t="s">
        <v>43</v>
      </c>
      <c r="D219" s="78"/>
      <c r="E219" s="78"/>
      <c r="F219" s="78"/>
      <c r="G219" s="79">
        <f t="shared" si="130"/>
        <v>0</v>
      </c>
      <c r="H219" s="285">
        <f t="shared" si="131"/>
        <v>0</v>
      </c>
      <c r="I219" s="78"/>
      <c r="J219" s="78"/>
      <c r="K219" s="78"/>
      <c r="L219" s="79">
        <f t="shared" si="132"/>
        <v>0</v>
      </c>
      <c r="M219" s="285">
        <f t="shared" si="133"/>
        <v>0</v>
      </c>
      <c r="N219" s="78"/>
      <c r="O219" s="78"/>
      <c r="P219" s="78"/>
      <c r="Q219" s="79">
        <f t="shared" si="134"/>
        <v>0</v>
      </c>
      <c r="R219" s="285">
        <f t="shared" si="135"/>
        <v>0</v>
      </c>
      <c r="S219" s="78"/>
      <c r="T219" s="78"/>
      <c r="U219" s="78"/>
      <c r="V219" s="79">
        <f t="shared" si="136"/>
        <v>0</v>
      </c>
      <c r="W219" s="285">
        <f t="shared" si="137"/>
        <v>0</v>
      </c>
      <c r="X219" s="79">
        <f t="shared" si="138"/>
        <v>0</v>
      </c>
      <c r="Y219" s="79">
        <v>1.03</v>
      </c>
      <c r="Z219" s="80">
        <v>491.92</v>
      </c>
      <c r="AA219" s="224">
        <f t="shared" si="139"/>
        <v>506.67760000000004</v>
      </c>
      <c r="AB219" s="81">
        <f t="shared" si="140"/>
        <v>0</v>
      </c>
    </row>
    <row r="220" spans="1:28" ht="15.75" hidden="1" customHeight="1">
      <c r="A220" s="93">
        <v>16</v>
      </c>
      <c r="B220" s="96" t="s">
        <v>738</v>
      </c>
      <c r="C220" s="3" t="s">
        <v>43</v>
      </c>
      <c r="D220" s="78"/>
      <c r="E220" s="78"/>
      <c r="F220" s="78"/>
      <c r="G220" s="79">
        <f t="shared" si="130"/>
        <v>0</v>
      </c>
      <c r="H220" s="285">
        <f t="shared" si="131"/>
        <v>0</v>
      </c>
      <c r="I220" s="78"/>
      <c r="J220" s="78"/>
      <c r="K220" s="78"/>
      <c r="L220" s="79">
        <f t="shared" si="132"/>
        <v>0</v>
      </c>
      <c r="M220" s="285">
        <f t="shared" si="133"/>
        <v>0</v>
      </c>
      <c r="N220" s="78"/>
      <c r="O220" s="78"/>
      <c r="P220" s="78"/>
      <c r="Q220" s="79">
        <f t="shared" si="134"/>
        <v>0</v>
      </c>
      <c r="R220" s="285">
        <f t="shared" si="135"/>
        <v>0</v>
      </c>
      <c r="S220" s="78"/>
      <c r="T220" s="78"/>
      <c r="U220" s="78"/>
      <c r="V220" s="79">
        <f t="shared" si="136"/>
        <v>0</v>
      </c>
      <c r="W220" s="285">
        <f t="shared" si="137"/>
        <v>0</v>
      </c>
      <c r="X220" s="79">
        <f t="shared" si="138"/>
        <v>0</v>
      </c>
      <c r="Y220" s="79">
        <v>1.03</v>
      </c>
      <c r="Z220" s="80">
        <v>464.88</v>
      </c>
      <c r="AA220" s="224">
        <f t="shared" si="139"/>
        <v>478.82640000000004</v>
      </c>
      <c r="AB220" s="81">
        <f t="shared" si="140"/>
        <v>0</v>
      </c>
    </row>
    <row r="221" spans="1:28" ht="15.75" hidden="1" customHeight="1">
      <c r="A221" s="93">
        <v>17</v>
      </c>
      <c r="B221" s="96" t="s">
        <v>739</v>
      </c>
      <c r="C221" s="97" t="s">
        <v>43</v>
      </c>
      <c r="D221" s="78"/>
      <c r="E221" s="78"/>
      <c r="F221" s="78"/>
      <c r="G221" s="79">
        <f t="shared" si="130"/>
        <v>0</v>
      </c>
      <c r="H221" s="285">
        <f t="shared" si="131"/>
        <v>0</v>
      </c>
      <c r="I221" s="78"/>
      <c r="J221" s="78"/>
      <c r="K221" s="78"/>
      <c r="L221" s="79">
        <f t="shared" si="132"/>
        <v>0</v>
      </c>
      <c r="M221" s="285">
        <f t="shared" si="133"/>
        <v>0</v>
      </c>
      <c r="N221" s="78"/>
      <c r="O221" s="78"/>
      <c r="P221" s="78"/>
      <c r="Q221" s="79">
        <f t="shared" si="134"/>
        <v>0</v>
      </c>
      <c r="R221" s="285">
        <f t="shared" si="135"/>
        <v>0</v>
      </c>
      <c r="S221" s="78"/>
      <c r="T221" s="78"/>
      <c r="U221" s="78"/>
      <c r="V221" s="79">
        <f t="shared" si="136"/>
        <v>0</v>
      </c>
      <c r="W221" s="285">
        <f t="shared" si="137"/>
        <v>0</v>
      </c>
      <c r="X221" s="79">
        <f t="shared" si="138"/>
        <v>0</v>
      </c>
      <c r="Y221" s="79">
        <v>1.03</v>
      </c>
      <c r="Z221" s="80">
        <v>819.52</v>
      </c>
      <c r="AA221" s="224">
        <f t="shared" si="139"/>
        <v>844.10559999999998</v>
      </c>
      <c r="AB221" s="81">
        <f t="shared" si="140"/>
        <v>0</v>
      </c>
    </row>
    <row r="222" spans="1:28" ht="15.75" hidden="1" customHeight="1">
      <c r="A222" s="93">
        <v>18</v>
      </c>
      <c r="B222" s="96" t="s">
        <v>740</v>
      </c>
      <c r="C222" s="3" t="s">
        <v>43</v>
      </c>
      <c r="D222" s="78"/>
      <c r="E222" s="78"/>
      <c r="F222" s="78"/>
      <c r="G222" s="79">
        <f t="shared" si="130"/>
        <v>0</v>
      </c>
      <c r="H222" s="285">
        <f t="shared" si="131"/>
        <v>0</v>
      </c>
      <c r="I222" s="78"/>
      <c r="J222" s="78"/>
      <c r="K222" s="78"/>
      <c r="L222" s="79">
        <f t="shared" si="132"/>
        <v>0</v>
      </c>
      <c r="M222" s="285">
        <f t="shared" si="133"/>
        <v>0</v>
      </c>
      <c r="N222" s="78"/>
      <c r="O222" s="78"/>
      <c r="P222" s="78"/>
      <c r="Q222" s="79">
        <f t="shared" si="134"/>
        <v>0</v>
      </c>
      <c r="R222" s="285">
        <f t="shared" si="135"/>
        <v>0</v>
      </c>
      <c r="S222" s="78"/>
      <c r="T222" s="78"/>
      <c r="U222" s="78"/>
      <c r="V222" s="79">
        <f t="shared" si="136"/>
        <v>0</v>
      </c>
      <c r="W222" s="285">
        <f t="shared" si="137"/>
        <v>0</v>
      </c>
      <c r="X222" s="79">
        <f t="shared" si="138"/>
        <v>0</v>
      </c>
      <c r="Y222" s="79">
        <v>1.03</v>
      </c>
      <c r="Z222" s="80">
        <v>819.52</v>
      </c>
      <c r="AA222" s="224">
        <f t="shared" si="139"/>
        <v>844.10559999999998</v>
      </c>
      <c r="AB222" s="81">
        <f t="shared" si="140"/>
        <v>0</v>
      </c>
    </row>
    <row r="223" spans="1:28" ht="15.75" hidden="1" customHeight="1">
      <c r="A223" s="93">
        <v>19</v>
      </c>
      <c r="B223" s="96" t="s">
        <v>741</v>
      </c>
      <c r="C223" s="97" t="s">
        <v>43</v>
      </c>
      <c r="D223" s="78"/>
      <c r="E223" s="78"/>
      <c r="F223" s="78"/>
      <c r="G223" s="79">
        <f t="shared" si="130"/>
        <v>0</v>
      </c>
      <c r="H223" s="285">
        <f t="shared" si="131"/>
        <v>0</v>
      </c>
      <c r="I223" s="78"/>
      <c r="J223" s="78"/>
      <c r="K223" s="78"/>
      <c r="L223" s="79">
        <f t="shared" si="132"/>
        <v>0</v>
      </c>
      <c r="M223" s="285">
        <f t="shared" si="133"/>
        <v>0</v>
      </c>
      <c r="N223" s="78"/>
      <c r="O223" s="78"/>
      <c r="P223" s="78"/>
      <c r="Q223" s="79">
        <f t="shared" si="134"/>
        <v>0</v>
      </c>
      <c r="R223" s="285">
        <f t="shared" si="135"/>
        <v>0</v>
      </c>
      <c r="S223" s="78"/>
      <c r="T223" s="78"/>
      <c r="U223" s="78"/>
      <c r="V223" s="79">
        <f t="shared" si="136"/>
        <v>0</v>
      </c>
      <c r="W223" s="285">
        <f t="shared" si="137"/>
        <v>0</v>
      </c>
      <c r="X223" s="79">
        <f t="shared" si="138"/>
        <v>0</v>
      </c>
      <c r="Y223" s="79">
        <v>1.03</v>
      </c>
      <c r="Z223" s="80">
        <v>535.6</v>
      </c>
      <c r="AA223" s="224">
        <f t="shared" si="139"/>
        <v>551.66800000000001</v>
      </c>
      <c r="AB223" s="81">
        <f t="shared" si="140"/>
        <v>0</v>
      </c>
    </row>
    <row r="224" spans="1:28" ht="15.75" hidden="1" customHeight="1">
      <c r="A224" s="93">
        <v>20</v>
      </c>
      <c r="B224" s="96" t="s">
        <v>742</v>
      </c>
      <c r="C224" s="97" t="s">
        <v>43</v>
      </c>
      <c r="D224" s="78"/>
      <c r="E224" s="78"/>
      <c r="F224" s="78"/>
      <c r="G224" s="79">
        <f t="shared" si="130"/>
        <v>0</v>
      </c>
      <c r="H224" s="285">
        <f t="shared" si="131"/>
        <v>0</v>
      </c>
      <c r="I224" s="78"/>
      <c r="J224" s="78"/>
      <c r="K224" s="78"/>
      <c r="L224" s="79">
        <f t="shared" si="132"/>
        <v>0</v>
      </c>
      <c r="M224" s="285">
        <f t="shared" si="133"/>
        <v>0</v>
      </c>
      <c r="N224" s="78"/>
      <c r="O224" s="78"/>
      <c r="P224" s="78"/>
      <c r="Q224" s="79">
        <f t="shared" si="134"/>
        <v>0</v>
      </c>
      <c r="R224" s="285">
        <f t="shared" si="135"/>
        <v>0</v>
      </c>
      <c r="S224" s="78"/>
      <c r="T224" s="78"/>
      <c r="U224" s="78"/>
      <c r="V224" s="79">
        <f t="shared" si="136"/>
        <v>0</v>
      </c>
      <c r="W224" s="285">
        <f t="shared" si="137"/>
        <v>0</v>
      </c>
      <c r="X224" s="79">
        <f t="shared" si="138"/>
        <v>0</v>
      </c>
      <c r="Y224" s="79">
        <v>1.03</v>
      </c>
      <c r="Z224" s="80">
        <v>535.6</v>
      </c>
      <c r="AA224" s="224">
        <f t="shared" si="139"/>
        <v>551.66800000000001</v>
      </c>
      <c r="AB224" s="81">
        <f t="shared" si="140"/>
        <v>0</v>
      </c>
    </row>
    <row r="225" spans="1:28" ht="15.75" hidden="1" customHeight="1">
      <c r="A225" s="93">
        <v>21</v>
      </c>
      <c r="B225" s="96" t="s">
        <v>743</v>
      </c>
      <c r="C225" s="97" t="s">
        <v>43</v>
      </c>
      <c r="D225" s="78"/>
      <c r="E225" s="78"/>
      <c r="F225" s="78"/>
      <c r="G225" s="79">
        <f t="shared" si="130"/>
        <v>0</v>
      </c>
      <c r="H225" s="285">
        <f t="shared" si="131"/>
        <v>0</v>
      </c>
      <c r="I225" s="78"/>
      <c r="J225" s="78"/>
      <c r="K225" s="78"/>
      <c r="L225" s="79">
        <f t="shared" si="132"/>
        <v>0</v>
      </c>
      <c r="M225" s="285">
        <f t="shared" si="133"/>
        <v>0</v>
      </c>
      <c r="N225" s="78"/>
      <c r="O225" s="78"/>
      <c r="P225" s="78"/>
      <c r="Q225" s="79">
        <f t="shared" si="134"/>
        <v>0</v>
      </c>
      <c r="R225" s="285">
        <f t="shared" si="135"/>
        <v>0</v>
      </c>
      <c r="S225" s="78"/>
      <c r="T225" s="78"/>
      <c r="U225" s="78"/>
      <c r="V225" s="79">
        <f t="shared" si="136"/>
        <v>0</v>
      </c>
      <c r="W225" s="285">
        <f t="shared" si="137"/>
        <v>0</v>
      </c>
      <c r="X225" s="79">
        <f t="shared" si="138"/>
        <v>0</v>
      </c>
      <c r="Y225" s="79">
        <v>1.03</v>
      </c>
      <c r="Z225" s="80">
        <v>535.6</v>
      </c>
      <c r="AA225" s="224">
        <f t="shared" si="139"/>
        <v>551.66800000000001</v>
      </c>
      <c r="AB225" s="81">
        <f t="shared" si="140"/>
        <v>0</v>
      </c>
    </row>
    <row r="226" spans="1:28" ht="15.75" hidden="1" customHeight="1">
      <c r="A226" s="93">
        <v>22</v>
      </c>
      <c r="B226" s="96" t="s">
        <v>744</v>
      </c>
      <c r="C226" s="97" t="s">
        <v>43</v>
      </c>
      <c r="D226" s="78"/>
      <c r="E226" s="78"/>
      <c r="F226" s="78"/>
      <c r="G226" s="79">
        <f t="shared" si="130"/>
        <v>0</v>
      </c>
      <c r="H226" s="285">
        <f t="shared" si="131"/>
        <v>0</v>
      </c>
      <c r="I226" s="78"/>
      <c r="J226" s="78"/>
      <c r="K226" s="78"/>
      <c r="L226" s="79">
        <f t="shared" si="132"/>
        <v>0</v>
      </c>
      <c r="M226" s="285">
        <f t="shared" si="133"/>
        <v>0</v>
      </c>
      <c r="N226" s="78"/>
      <c r="O226" s="78"/>
      <c r="P226" s="78"/>
      <c r="Q226" s="79">
        <f t="shared" si="134"/>
        <v>0</v>
      </c>
      <c r="R226" s="285">
        <f t="shared" si="135"/>
        <v>0</v>
      </c>
      <c r="S226" s="78"/>
      <c r="T226" s="78"/>
      <c r="U226" s="78"/>
      <c r="V226" s="79">
        <f t="shared" si="136"/>
        <v>0</v>
      </c>
      <c r="W226" s="285">
        <f t="shared" si="137"/>
        <v>0</v>
      </c>
      <c r="X226" s="79">
        <f t="shared" si="138"/>
        <v>0</v>
      </c>
      <c r="Y226" s="79">
        <v>1.03</v>
      </c>
      <c r="Z226" s="80">
        <v>491.92</v>
      </c>
      <c r="AA226" s="224">
        <f t="shared" si="139"/>
        <v>506.67760000000004</v>
      </c>
      <c r="AB226" s="81">
        <f t="shared" si="140"/>
        <v>0</v>
      </c>
    </row>
    <row r="227" spans="1:28" ht="15.75" hidden="1" customHeight="1">
      <c r="A227" s="93">
        <v>23</v>
      </c>
      <c r="B227" s="96" t="s">
        <v>745</v>
      </c>
      <c r="C227" s="97" t="s">
        <v>43</v>
      </c>
      <c r="D227" s="78"/>
      <c r="E227" s="78"/>
      <c r="F227" s="78"/>
      <c r="G227" s="79">
        <f t="shared" si="130"/>
        <v>0</v>
      </c>
      <c r="H227" s="285">
        <f t="shared" si="131"/>
        <v>0</v>
      </c>
      <c r="I227" s="78"/>
      <c r="J227" s="78"/>
      <c r="K227" s="78"/>
      <c r="L227" s="79">
        <f t="shared" si="132"/>
        <v>0</v>
      </c>
      <c r="M227" s="285">
        <f t="shared" si="133"/>
        <v>0</v>
      </c>
      <c r="N227" s="78"/>
      <c r="O227" s="78"/>
      <c r="P227" s="78"/>
      <c r="Q227" s="79">
        <f t="shared" si="134"/>
        <v>0</v>
      </c>
      <c r="R227" s="285">
        <f t="shared" si="135"/>
        <v>0</v>
      </c>
      <c r="S227" s="78"/>
      <c r="T227" s="78"/>
      <c r="U227" s="78"/>
      <c r="V227" s="79">
        <f t="shared" si="136"/>
        <v>0</v>
      </c>
      <c r="W227" s="285">
        <f t="shared" si="137"/>
        <v>0</v>
      </c>
      <c r="X227" s="79">
        <f t="shared" si="138"/>
        <v>0</v>
      </c>
      <c r="Y227" s="79">
        <v>1.03</v>
      </c>
      <c r="Z227" s="80">
        <v>770.64</v>
      </c>
      <c r="AA227" s="224">
        <f t="shared" si="139"/>
        <v>793.75919999999996</v>
      </c>
      <c r="AB227" s="81">
        <f t="shared" si="140"/>
        <v>0</v>
      </c>
    </row>
    <row r="228" spans="1:28" ht="15.75" hidden="1" customHeight="1">
      <c r="A228" s="93">
        <v>24</v>
      </c>
      <c r="B228" s="96" t="s">
        <v>746</v>
      </c>
      <c r="C228" s="97" t="s">
        <v>43</v>
      </c>
      <c r="D228" s="78"/>
      <c r="E228" s="78"/>
      <c r="F228" s="78"/>
      <c r="G228" s="79">
        <f t="shared" si="130"/>
        <v>0</v>
      </c>
      <c r="H228" s="285">
        <f t="shared" si="131"/>
        <v>0</v>
      </c>
      <c r="I228" s="78"/>
      <c r="J228" s="78"/>
      <c r="K228" s="78"/>
      <c r="L228" s="79">
        <f t="shared" si="132"/>
        <v>0</v>
      </c>
      <c r="M228" s="285">
        <f t="shared" si="133"/>
        <v>0</v>
      </c>
      <c r="N228" s="78"/>
      <c r="O228" s="78"/>
      <c r="P228" s="78"/>
      <c r="Q228" s="79">
        <f t="shared" si="134"/>
        <v>0</v>
      </c>
      <c r="R228" s="285">
        <f t="shared" si="135"/>
        <v>0</v>
      </c>
      <c r="S228" s="78"/>
      <c r="T228" s="78"/>
      <c r="U228" s="78"/>
      <c r="V228" s="79">
        <f t="shared" si="136"/>
        <v>0</v>
      </c>
      <c r="W228" s="285">
        <f t="shared" si="137"/>
        <v>0</v>
      </c>
      <c r="X228" s="79">
        <f t="shared" si="138"/>
        <v>0</v>
      </c>
      <c r="Y228" s="79">
        <v>1.03</v>
      </c>
      <c r="Z228" s="80">
        <v>426.4</v>
      </c>
      <c r="AA228" s="224">
        <f t="shared" si="139"/>
        <v>439.19200000000001</v>
      </c>
      <c r="AB228" s="81">
        <f t="shared" si="140"/>
        <v>0</v>
      </c>
    </row>
    <row r="229" spans="1:28" ht="15.75" hidden="1" customHeight="1">
      <c r="A229" s="93">
        <v>25</v>
      </c>
      <c r="B229" s="96" t="s">
        <v>747</v>
      </c>
      <c r="C229" s="97" t="s">
        <v>43</v>
      </c>
      <c r="D229" s="78"/>
      <c r="E229" s="78"/>
      <c r="F229" s="78"/>
      <c r="G229" s="79">
        <f t="shared" si="130"/>
        <v>0</v>
      </c>
      <c r="H229" s="285">
        <f t="shared" si="131"/>
        <v>0</v>
      </c>
      <c r="I229" s="78"/>
      <c r="J229" s="78"/>
      <c r="K229" s="78"/>
      <c r="L229" s="79">
        <f t="shared" si="132"/>
        <v>0</v>
      </c>
      <c r="M229" s="285">
        <f t="shared" si="133"/>
        <v>0</v>
      </c>
      <c r="N229" s="78"/>
      <c r="O229" s="78"/>
      <c r="P229" s="78"/>
      <c r="Q229" s="79">
        <f t="shared" si="134"/>
        <v>0</v>
      </c>
      <c r="R229" s="285">
        <f t="shared" si="135"/>
        <v>0</v>
      </c>
      <c r="S229" s="78"/>
      <c r="T229" s="78"/>
      <c r="U229" s="78"/>
      <c r="V229" s="79">
        <f t="shared" si="136"/>
        <v>0</v>
      </c>
      <c r="W229" s="285">
        <f t="shared" si="137"/>
        <v>0</v>
      </c>
      <c r="X229" s="79">
        <f t="shared" si="138"/>
        <v>0</v>
      </c>
      <c r="Y229" s="79">
        <v>1.03</v>
      </c>
      <c r="Z229" s="80">
        <v>426.4</v>
      </c>
      <c r="AA229" s="224">
        <f t="shared" si="139"/>
        <v>439.19200000000001</v>
      </c>
      <c r="AB229" s="81">
        <f t="shared" si="140"/>
        <v>0</v>
      </c>
    </row>
    <row r="230" spans="1:28" ht="15.75" hidden="1" customHeight="1">
      <c r="A230" s="93">
        <v>26</v>
      </c>
      <c r="B230" s="96" t="s">
        <v>748</v>
      </c>
      <c r="C230" s="97" t="s">
        <v>43</v>
      </c>
      <c r="D230" s="78"/>
      <c r="E230" s="78"/>
      <c r="F230" s="78"/>
      <c r="G230" s="79">
        <f t="shared" si="130"/>
        <v>0</v>
      </c>
      <c r="H230" s="285">
        <f t="shared" si="131"/>
        <v>0</v>
      </c>
      <c r="I230" s="78"/>
      <c r="J230" s="78"/>
      <c r="K230" s="78"/>
      <c r="L230" s="79">
        <f t="shared" si="132"/>
        <v>0</v>
      </c>
      <c r="M230" s="285">
        <f t="shared" si="133"/>
        <v>0</v>
      </c>
      <c r="N230" s="78"/>
      <c r="O230" s="78"/>
      <c r="P230" s="78"/>
      <c r="Q230" s="79">
        <f t="shared" si="134"/>
        <v>0</v>
      </c>
      <c r="R230" s="285">
        <f t="shared" si="135"/>
        <v>0</v>
      </c>
      <c r="S230" s="78"/>
      <c r="T230" s="78"/>
      <c r="U230" s="78"/>
      <c r="V230" s="79">
        <f t="shared" si="136"/>
        <v>0</v>
      </c>
      <c r="W230" s="285">
        <f t="shared" si="137"/>
        <v>0</v>
      </c>
      <c r="X230" s="79">
        <f t="shared" si="138"/>
        <v>0</v>
      </c>
      <c r="Y230" s="79">
        <v>1.03</v>
      </c>
      <c r="Z230" s="80">
        <v>426.4</v>
      </c>
      <c r="AA230" s="224">
        <f t="shared" si="139"/>
        <v>439.19200000000001</v>
      </c>
      <c r="AB230" s="81">
        <f t="shared" si="140"/>
        <v>0</v>
      </c>
    </row>
    <row r="231" spans="1:28" ht="15.75" hidden="1" customHeight="1">
      <c r="A231" s="93">
        <v>27</v>
      </c>
      <c r="B231" s="96" t="s">
        <v>749</v>
      </c>
      <c r="C231" s="97" t="s">
        <v>43</v>
      </c>
      <c r="D231" s="78"/>
      <c r="E231" s="78"/>
      <c r="F231" s="78"/>
      <c r="G231" s="79">
        <f t="shared" si="130"/>
        <v>0</v>
      </c>
      <c r="H231" s="285">
        <f t="shared" si="131"/>
        <v>0</v>
      </c>
      <c r="I231" s="78"/>
      <c r="J231" s="78"/>
      <c r="K231" s="78"/>
      <c r="L231" s="79">
        <f t="shared" si="132"/>
        <v>0</v>
      </c>
      <c r="M231" s="285">
        <f t="shared" si="133"/>
        <v>0</v>
      </c>
      <c r="N231" s="78"/>
      <c r="O231" s="78"/>
      <c r="P231" s="78"/>
      <c r="Q231" s="79">
        <f t="shared" si="134"/>
        <v>0</v>
      </c>
      <c r="R231" s="285">
        <f t="shared" si="135"/>
        <v>0</v>
      </c>
      <c r="S231" s="78"/>
      <c r="T231" s="78"/>
      <c r="U231" s="78"/>
      <c r="V231" s="79">
        <f t="shared" si="136"/>
        <v>0</v>
      </c>
      <c r="W231" s="285">
        <f t="shared" si="137"/>
        <v>0</v>
      </c>
      <c r="X231" s="79">
        <f t="shared" si="138"/>
        <v>0</v>
      </c>
      <c r="Y231" s="79">
        <v>1.03</v>
      </c>
      <c r="Z231" s="80">
        <v>426.4</v>
      </c>
      <c r="AA231" s="224">
        <f t="shared" si="139"/>
        <v>439.19200000000001</v>
      </c>
      <c r="AB231" s="81">
        <f t="shared" si="140"/>
        <v>0</v>
      </c>
    </row>
    <row r="232" spans="1:28" ht="15.75" customHeight="1">
      <c r="A232" s="93">
        <v>1</v>
      </c>
      <c r="B232" s="96" t="s">
        <v>750</v>
      </c>
      <c r="C232" s="116" t="s">
        <v>43</v>
      </c>
      <c r="D232" s="8">
        <v>12</v>
      </c>
      <c r="E232" s="8"/>
      <c r="F232" s="8"/>
      <c r="G232" s="79">
        <f t="shared" si="130"/>
        <v>12</v>
      </c>
      <c r="H232" s="285">
        <f t="shared" si="131"/>
        <v>3149.3280000000004</v>
      </c>
      <c r="I232" s="8">
        <v>24</v>
      </c>
      <c r="J232" s="8"/>
      <c r="K232" s="8"/>
      <c r="L232" s="79">
        <f t="shared" si="132"/>
        <v>24</v>
      </c>
      <c r="M232" s="285">
        <f t="shared" si="133"/>
        <v>6298.6560000000009</v>
      </c>
      <c r="N232" s="8">
        <v>12</v>
      </c>
      <c r="O232" s="8"/>
      <c r="P232" s="8"/>
      <c r="Q232" s="79">
        <f t="shared" si="134"/>
        <v>12</v>
      </c>
      <c r="R232" s="285">
        <f t="shared" si="135"/>
        <v>3149.3280000000004</v>
      </c>
      <c r="S232" s="8">
        <v>12</v>
      </c>
      <c r="T232" s="8"/>
      <c r="U232" s="8"/>
      <c r="V232" s="79">
        <f t="shared" si="136"/>
        <v>12</v>
      </c>
      <c r="W232" s="285">
        <f t="shared" si="137"/>
        <v>3149.3280000000004</v>
      </c>
      <c r="X232" s="79">
        <f t="shared" si="138"/>
        <v>60</v>
      </c>
      <c r="Y232" s="79">
        <v>1.03</v>
      </c>
      <c r="Z232" s="80">
        <v>254.8</v>
      </c>
      <c r="AA232" s="224">
        <f t="shared" si="139"/>
        <v>262.44400000000002</v>
      </c>
      <c r="AB232" s="81">
        <f t="shared" si="140"/>
        <v>15746.640000000001</v>
      </c>
    </row>
    <row r="233" spans="1:28" ht="15.75" customHeight="1">
      <c r="A233" s="93">
        <v>2</v>
      </c>
      <c r="B233" s="96" t="s">
        <v>751</v>
      </c>
      <c r="C233" s="116" t="s">
        <v>43</v>
      </c>
      <c r="D233" s="8">
        <v>12</v>
      </c>
      <c r="E233" s="8"/>
      <c r="F233" s="8"/>
      <c r="G233" s="79">
        <f t="shared" si="130"/>
        <v>12</v>
      </c>
      <c r="H233" s="285">
        <f t="shared" si="131"/>
        <v>3149.3280000000004</v>
      </c>
      <c r="I233" s="8">
        <v>12</v>
      </c>
      <c r="J233" s="8"/>
      <c r="K233" s="8"/>
      <c r="L233" s="79">
        <f t="shared" si="132"/>
        <v>12</v>
      </c>
      <c r="M233" s="285">
        <f t="shared" si="133"/>
        <v>3149.3280000000004</v>
      </c>
      <c r="N233" s="8">
        <v>12</v>
      </c>
      <c r="O233" s="8"/>
      <c r="P233" s="8"/>
      <c r="Q233" s="79">
        <f t="shared" si="134"/>
        <v>12</v>
      </c>
      <c r="R233" s="285">
        <f t="shared" si="135"/>
        <v>3149.3280000000004</v>
      </c>
      <c r="S233" s="8">
        <v>12</v>
      </c>
      <c r="T233" s="78"/>
      <c r="U233" s="78"/>
      <c r="V233" s="79">
        <f t="shared" si="136"/>
        <v>12</v>
      </c>
      <c r="W233" s="285">
        <f t="shared" si="137"/>
        <v>3149.3280000000004</v>
      </c>
      <c r="X233" s="79">
        <f t="shared" si="138"/>
        <v>48</v>
      </c>
      <c r="Y233" s="79">
        <v>1.03</v>
      </c>
      <c r="Z233" s="80">
        <v>254.8</v>
      </c>
      <c r="AA233" s="224">
        <f t="shared" si="139"/>
        <v>262.44400000000002</v>
      </c>
      <c r="AB233" s="81">
        <f t="shared" si="140"/>
        <v>12597.312000000002</v>
      </c>
    </row>
    <row r="234" spans="1:28" ht="15.75" customHeight="1">
      <c r="A234" s="93">
        <v>3</v>
      </c>
      <c r="B234" s="96" t="s">
        <v>752</v>
      </c>
      <c r="C234" s="116" t="s">
        <v>43</v>
      </c>
      <c r="D234" s="8">
        <v>12</v>
      </c>
      <c r="E234" s="8"/>
      <c r="F234" s="8"/>
      <c r="G234" s="79">
        <f t="shared" si="130"/>
        <v>12</v>
      </c>
      <c r="H234" s="285">
        <f t="shared" si="131"/>
        <v>3149.3280000000004</v>
      </c>
      <c r="I234" s="8">
        <v>12</v>
      </c>
      <c r="J234" s="8"/>
      <c r="K234" s="8"/>
      <c r="L234" s="79">
        <f t="shared" si="132"/>
        <v>12</v>
      </c>
      <c r="M234" s="285">
        <f t="shared" si="133"/>
        <v>3149.3280000000004</v>
      </c>
      <c r="N234" s="8">
        <v>12</v>
      </c>
      <c r="O234" s="8"/>
      <c r="P234" s="8"/>
      <c r="Q234" s="79">
        <f t="shared" si="134"/>
        <v>12</v>
      </c>
      <c r="R234" s="285">
        <f t="shared" si="135"/>
        <v>3149.3280000000004</v>
      </c>
      <c r="S234" s="8">
        <v>12</v>
      </c>
      <c r="T234" s="78"/>
      <c r="U234" s="78"/>
      <c r="V234" s="79">
        <f t="shared" si="136"/>
        <v>12</v>
      </c>
      <c r="W234" s="285">
        <f t="shared" si="137"/>
        <v>3149.3280000000004</v>
      </c>
      <c r="X234" s="79">
        <f t="shared" si="138"/>
        <v>48</v>
      </c>
      <c r="Y234" s="79">
        <v>1.03</v>
      </c>
      <c r="Z234" s="80">
        <v>254.8</v>
      </c>
      <c r="AA234" s="224">
        <f t="shared" si="139"/>
        <v>262.44400000000002</v>
      </c>
      <c r="AB234" s="81">
        <f t="shared" si="140"/>
        <v>12597.312000000002</v>
      </c>
    </row>
    <row r="235" spans="1:28" ht="15.75" customHeight="1">
      <c r="A235" s="93">
        <v>4</v>
      </c>
      <c r="B235" s="96" t="s">
        <v>753</v>
      </c>
      <c r="C235" s="116" t="s">
        <v>43</v>
      </c>
      <c r="D235" s="8">
        <v>12</v>
      </c>
      <c r="E235" s="8"/>
      <c r="F235" s="8"/>
      <c r="G235" s="79">
        <f t="shared" si="130"/>
        <v>12</v>
      </c>
      <c r="H235" s="285">
        <f t="shared" si="131"/>
        <v>3149.3280000000004</v>
      </c>
      <c r="I235" s="8">
        <v>12</v>
      </c>
      <c r="J235" s="8"/>
      <c r="K235" s="8"/>
      <c r="L235" s="79">
        <f t="shared" si="132"/>
        <v>12</v>
      </c>
      <c r="M235" s="285">
        <f t="shared" si="133"/>
        <v>3149.3280000000004</v>
      </c>
      <c r="N235" s="8">
        <v>12</v>
      </c>
      <c r="O235" s="8"/>
      <c r="P235" s="8"/>
      <c r="Q235" s="79">
        <f t="shared" si="134"/>
        <v>12</v>
      </c>
      <c r="R235" s="285">
        <f t="shared" si="135"/>
        <v>3149.3280000000004</v>
      </c>
      <c r="S235" s="8">
        <v>12</v>
      </c>
      <c r="T235" s="78"/>
      <c r="U235" s="78"/>
      <c r="V235" s="79">
        <f t="shared" si="136"/>
        <v>12</v>
      </c>
      <c r="W235" s="285">
        <f t="shared" si="137"/>
        <v>3149.3280000000004</v>
      </c>
      <c r="X235" s="79">
        <f t="shared" si="138"/>
        <v>48</v>
      </c>
      <c r="Y235" s="79">
        <v>1.03</v>
      </c>
      <c r="Z235" s="80">
        <v>254.8</v>
      </c>
      <c r="AA235" s="224">
        <f t="shared" si="139"/>
        <v>262.44400000000002</v>
      </c>
      <c r="AB235" s="81">
        <f t="shared" si="140"/>
        <v>12597.312000000002</v>
      </c>
    </row>
    <row r="236" spans="1:28" ht="15.75" hidden="1" customHeight="1">
      <c r="A236" s="93">
        <v>32</v>
      </c>
      <c r="B236" s="96" t="s">
        <v>754</v>
      </c>
      <c r="C236" s="116" t="s">
        <v>43</v>
      </c>
      <c r="D236" s="89"/>
      <c r="E236" s="89"/>
      <c r="F236" s="89"/>
      <c r="G236" s="79">
        <f t="shared" si="130"/>
        <v>0</v>
      </c>
      <c r="H236" s="285">
        <f t="shared" si="131"/>
        <v>0</v>
      </c>
      <c r="I236" s="78"/>
      <c r="J236" s="78"/>
      <c r="K236" s="78"/>
      <c r="L236" s="79">
        <f t="shared" si="132"/>
        <v>0</v>
      </c>
      <c r="M236" s="285">
        <f t="shared" si="133"/>
        <v>0</v>
      </c>
      <c r="N236" s="78"/>
      <c r="O236" s="78"/>
      <c r="P236" s="78"/>
      <c r="Q236" s="79">
        <f t="shared" si="134"/>
        <v>0</v>
      </c>
      <c r="R236" s="285">
        <f t="shared" si="135"/>
        <v>0</v>
      </c>
      <c r="S236" s="78"/>
      <c r="T236" s="78"/>
      <c r="U236" s="78"/>
      <c r="V236" s="79">
        <f t="shared" si="136"/>
        <v>0</v>
      </c>
      <c r="W236" s="285">
        <f t="shared" si="137"/>
        <v>0</v>
      </c>
      <c r="X236" s="79">
        <f t="shared" si="138"/>
        <v>0</v>
      </c>
      <c r="Y236" s="79">
        <v>1.03</v>
      </c>
      <c r="Z236" s="80">
        <v>1310.4000000000001</v>
      </c>
      <c r="AA236" s="224">
        <f t="shared" si="139"/>
        <v>1349.7120000000002</v>
      </c>
      <c r="AB236" s="81">
        <f t="shared" si="140"/>
        <v>0</v>
      </c>
    </row>
    <row r="237" spans="1:28" ht="15.75" hidden="1" customHeight="1">
      <c r="A237" s="93">
        <v>33</v>
      </c>
      <c r="B237" s="96" t="s">
        <v>755</v>
      </c>
      <c r="C237" s="116" t="s">
        <v>43</v>
      </c>
      <c r="D237" s="89"/>
      <c r="E237" s="89"/>
      <c r="F237" s="89"/>
      <c r="G237" s="79">
        <f t="shared" si="130"/>
        <v>0</v>
      </c>
      <c r="H237" s="285">
        <f t="shared" si="131"/>
        <v>0</v>
      </c>
      <c r="I237" s="78"/>
      <c r="J237" s="78"/>
      <c r="K237" s="78"/>
      <c r="L237" s="79">
        <f t="shared" si="132"/>
        <v>0</v>
      </c>
      <c r="M237" s="285">
        <f t="shared" si="133"/>
        <v>0</v>
      </c>
      <c r="N237" s="78"/>
      <c r="O237" s="78"/>
      <c r="P237" s="78"/>
      <c r="Q237" s="79">
        <f t="shared" si="134"/>
        <v>0</v>
      </c>
      <c r="R237" s="285">
        <f t="shared" si="135"/>
        <v>0</v>
      </c>
      <c r="S237" s="78"/>
      <c r="T237" s="78"/>
      <c r="U237" s="78"/>
      <c r="V237" s="79">
        <f t="shared" si="136"/>
        <v>0</v>
      </c>
      <c r="W237" s="285">
        <f t="shared" si="137"/>
        <v>0</v>
      </c>
      <c r="X237" s="79">
        <f t="shared" si="138"/>
        <v>0</v>
      </c>
      <c r="Y237" s="79">
        <v>1.03</v>
      </c>
      <c r="Z237" s="80">
        <v>1612</v>
      </c>
      <c r="AA237" s="224">
        <f t="shared" si="139"/>
        <v>1660.3600000000001</v>
      </c>
      <c r="AB237" s="81">
        <f t="shared" si="140"/>
        <v>0</v>
      </c>
    </row>
    <row r="238" spans="1:28" ht="15.75" hidden="1" customHeight="1">
      <c r="A238" s="93">
        <v>34</v>
      </c>
      <c r="B238" s="96" t="s">
        <v>756</v>
      </c>
      <c r="C238" s="116" t="s">
        <v>43</v>
      </c>
      <c r="D238" s="89"/>
      <c r="E238" s="89"/>
      <c r="F238" s="89"/>
      <c r="G238" s="79">
        <f t="shared" si="130"/>
        <v>0</v>
      </c>
      <c r="H238" s="285">
        <f t="shared" si="131"/>
        <v>0</v>
      </c>
      <c r="I238" s="78"/>
      <c r="J238" s="78"/>
      <c r="K238" s="78"/>
      <c r="L238" s="79">
        <f t="shared" si="132"/>
        <v>0</v>
      </c>
      <c r="M238" s="285">
        <f t="shared" si="133"/>
        <v>0</v>
      </c>
      <c r="N238" s="78"/>
      <c r="O238" s="78"/>
      <c r="P238" s="78"/>
      <c r="Q238" s="79">
        <f t="shared" si="134"/>
        <v>0</v>
      </c>
      <c r="R238" s="285">
        <f t="shared" si="135"/>
        <v>0</v>
      </c>
      <c r="S238" s="78"/>
      <c r="T238" s="78"/>
      <c r="U238" s="78"/>
      <c r="V238" s="79">
        <f t="shared" si="136"/>
        <v>0</v>
      </c>
      <c r="W238" s="285">
        <f t="shared" si="137"/>
        <v>0</v>
      </c>
      <c r="X238" s="79">
        <f t="shared" si="138"/>
        <v>0</v>
      </c>
      <c r="Y238" s="79">
        <v>1.03</v>
      </c>
      <c r="Z238" s="80">
        <v>1492.4</v>
      </c>
      <c r="AA238" s="224">
        <f t="shared" si="139"/>
        <v>1537.172</v>
      </c>
      <c r="AB238" s="81">
        <f t="shared" si="140"/>
        <v>0</v>
      </c>
    </row>
    <row r="239" spans="1:28" ht="15.75" hidden="1" customHeight="1">
      <c r="A239" s="93">
        <v>35</v>
      </c>
      <c r="B239" s="96" t="s">
        <v>757</v>
      </c>
      <c r="C239" s="116" t="s">
        <v>43</v>
      </c>
      <c r="D239" s="89"/>
      <c r="E239" s="89"/>
      <c r="F239" s="89"/>
      <c r="G239" s="79">
        <f t="shared" si="130"/>
        <v>0</v>
      </c>
      <c r="H239" s="285">
        <f t="shared" si="131"/>
        <v>0</v>
      </c>
      <c r="I239" s="78"/>
      <c r="J239" s="78"/>
      <c r="K239" s="78"/>
      <c r="L239" s="79">
        <f t="shared" si="132"/>
        <v>0</v>
      </c>
      <c r="M239" s="285">
        <f t="shared" si="133"/>
        <v>0</v>
      </c>
      <c r="N239" s="78"/>
      <c r="O239" s="78"/>
      <c r="P239" s="78"/>
      <c r="Q239" s="79">
        <f t="shared" si="134"/>
        <v>0</v>
      </c>
      <c r="R239" s="285">
        <f t="shared" si="135"/>
        <v>0</v>
      </c>
      <c r="S239" s="78"/>
      <c r="T239" s="78"/>
      <c r="U239" s="78"/>
      <c r="V239" s="79">
        <f t="shared" si="136"/>
        <v>0</v>
      </c>
      <c r="W239" s="285">
        <f t="shared" si="137"/>
        <v>0</v>
      </c>
      <c r="X239" s="79">
        <f t="shared" si="138"/>
        <v>0</v>
      </c>
      <c r="Y239" s="79">
        <v>1.03</v>
      </c>
      <c r="Z239" s="80">
        <v>1523.6</v>
      </c>
      <c r="AA239" s="224">
        <f t="shared" si="139"/>
        <v>1569.308</v>
      </c>
      <c r="AB239" s="81">
        <f t="shared" si="140"/>
        <v>0</v>
      </c>
    </row>
    <row r="240" spans="1:28" ht="15.75" hidden="1" customHeight="1">
      <c r="A240" s="93">
        <v>36</v>
      </c>
      <c r="B240" s="96" t="s">
        <v>758</v>
      </c>
      <c r="C240" s="116" t="s">
        <v>43</v>
      </c>
      <c r="D240" s="89"/>
      <c r="E240" s="89"/>
      <c r="F240" s="89"/>
      <c r="G240" s="79">
        <f t="shared" si="130"/>
        <v>0</v>
      </c>
      <c r="H240" s="285">
        <f t="shared" si="131"/>
        <v>0</v>
      </c>
      <c r="I240" s="78"/>
      <c r="J240" s="78"/>
      <c r="K240" s="78"/>
      <c r="L240" s="79">
        <f t="shared" si="132"/>
        <v>0</v>
      </c>
      <c r="M240" s="285">
        <f t="shared" si="133"/>
        <v>0</v>
      </c>
      <c r="N240" s="78"/>
      <c r="O240" s="78"/>
      <c r="P240" s="78"/>
      <c r="Q240" s="79">
        <f t="shared" si="134"/>
        <v>0</v>
      </c>
      <c r="R240" s="285">
        <f t="shared" si="135"/>
        <v>0</v>
      </c>
      <c r="S240" s="78"/>
      <c r="T240" s="78"/>
      <c r="U240" s="78"/>
      <c r="V240" s="79">
        <f t="shared" si="136"/>
        <v>0</v>
      </c>
      <c r="W240" s="285">
        <f t="shared" si="137"/>
        <v>0</v>
      </c>
      <c r="X240" s="79">
        <f t="shared" si="138"/>
        <v>0</v>
      </c>
      <c r="Y240" s="79">
        <v>1.03</v>
      </c>
      <c r="Z240" s="80">
        <v>1029.5999999999999</v>
      </c>
      <c r="AA240" s="224">
        <f t="shared" si="139"/>
        <v>1060.4879999999998</v>
      </c>
      <c r="AB240" s="81">
        <f t="shared" si="140"/>
        <v>0</v>
      </c>
    </row>
    <row r="241" spans="1:28" ht="15.75" hidden="1" customHeight="1">
      <c r="A241" s="93">
        <v>37</v>
      </c>
      <c r="B241" s="96" t="s">
        <v>759</v>
      </c>
      <c r="C241" s="116" t="s">
        <v>43</v>
      </c>
      <c r="D241" s="89"/>
      <c r="E241" s="89"/>
      <c r="F241" s="89"/>
      <c r="G241" s="79">
        <f t="shared" si="130"/>
        <v>0</v>
      </c>
      <c r="H241" s="285">
        <f t="shared" si="131"/>
        <v>0</v>
      </c>
      <c r="I241" s="78"/>
      <c r="J241" s="78"/>
      <c r="K241" s="78"/>
      <c r="L241" s="79">
        <f t="shared" si="132"/>
        <v>0</v>
      </c>
      <c r="M241" s="285">
        <f t="shared" si="133"/>
        <v>0</v>
      </c>
      <c r="N241" s="78"/>
      <c r="O241" s="78"/>
      <c r="P241" s="78"/>
      <c r="Q241" s="79">
        <f t="shared" si="134"/>
        <v>0</v>
      </c>
      <c r="R241" s="285">
        <f t="shared" si="135"/>
        <v>0</v>
      </c>
      <c r="S241" s="78"/>
      <c r="T241" s="78"/>
      <c r="U241" s="78"/>
      <c r="V241" s="79">
        <f t="shared" si="136"/>
        <v>0</v>
      </c>
      <c r="W241" s="285">
        <f t="shared" si="137"/>
        <v>0</v>
      </c>
      <c r="X241" s="79">
        <f t="shared" si="138"/>
        <v>0</v>
      </c>
      <c r="Y241" s="79">
        <v>1.03</v>
      </c>
      <c r="Z241" s="80">
        <v>1029.5999999999999</v>
      </c>
      <c r="AA241" s="224">
        <f t="shared" si="139"/>
        <v>1060.4879999999998</v>
      </c>
      <c r="AB241" s="81">
        <f t="shared" si="140"/>
        <v>0</v>
      </c>
    </row>
    <row r="242" spans="1:28" ht="15.75" hidden="1" customHeight="1">
      <c r="A242" s="93">
        <v>38</v>
      </c>
      <c r="B242" s="96" t="s">
        <v>760</v>
      </c>
      <c r="C242" s="116" t="s">
        <v>43</v>
      </c>
      <c r="D242" s="89"/>
      <c r="E242" s="89"/>
      <c r="F242" s="89"/>
      <c r="G242" s="79">
        <f t="shared" si="130"/>
        <v>0</v>
      </c>
      <c r="H242" s="285">
        <f t="shared" si="131"/>
        <v>0</v>
      </c>
      <c r="I242" s="78"/>
      <c r="J242" s="78"/>
      <c r="K242" s="78"/>
      <c r="L242" s="79">
        <f t="shared" si="132"/>
        <v>0</v>
      </c>
      <c r="M242" s="285">
        <f t="shared" si="133"/>
        <v>0</v>
      </c>
      <c r="N242" s="78"/>
      <c r="O242" s="78"/>
      <c r="P242" s="78"/>
      <c r="Q242" s="79">
        <f t="shared" si="134"/>
        <v>0</v>
      </c>
      <c r="R242" s="285">
        <f t="shared" si="135"/>
        <v>0</v>
      </c>
      <c r="S242" s="78"/>
      <c r="T242" s="78"/>
      <c r="U242" s="78"/>
      <c r="V242" s="79">
        <f t="shared" si="136"/>
        <v>0</v>
      </c>
      <c r="W242" s="285">
        <f t="shared" si="137"/>
        <v>0</v>
      </c>
      <c r="X242" s="79">
        <f t="shared" si="138"/>
        <v>0</v>
      </c>
      <c r="Y242" s="79">
        <v>1.03</v>
      </c>
      <c r="Z242" s="80">
        <v>1029.5999999999999</v>
      </c>
      <c r="AA242" s="224">
        <f t="shared" si="139"/>
        <v>1060.4879999999998</v>
      </c>
      <c r="AB242" s="81">
        <f t="shared" si="140"/>
        <v>0</v>
      </c>
    </row>
    <row r="243" spans="1:28" ht="15.75" hidden="1" customHeight="1">
      <c r="A243" s="93">
        <v>39</v>
      </c>
      <c r="B243" s="96" t="s">
        <v>761</v>
      </c>
      <c r="C243" s="116" t="s">
        <v>43</v>
      </c>
      <c r="D243" s="89"/>
      <c r="E243" s="89"/>
      <c r="F243" s="89"/>
      <c r="G243" s="79">
        <f t="shared" si="130"/>
        <v>0</v>
      </c>
      <c r="H243" s="285">
        <f t="shared" si="131"/>
        <v>0</v>
      </c>
      <c r="I243" s="78"/>
      <c r="J243" s="78"/>
      <c r="K243" s="78"/>
      <c r="L243" s="79">
        <f t="shared" si="132"/>
        <v>0</v>
      </c>
      <c r="M243" s="285">
        <f t="shared" si="133"/>
        <v>0</v>
      </c>
      <c r="N243" s="78"/>
      <c r="O243" s="78"/>
      <c r="P243" s="78"/>
      <c r="Q243" s="79">
        <f t="shared" si="134"/>
        <v>0</v>
      </c>
      <c r="R243" s="285">
        <f t="shared" si="135"/>
        <v>0</v>
      </c>
      <c r="S243" s="78"/>
      <c r="T243" s="78"/>
      <c r="U243" s="78"/>
      <c r="V243" s="79">
        <f t="shared" si="136"/>
        <v>0</v>
      </c>
      <c r="W243" s="285">
        <f t="shared" si="137"/>
        <v>0</v>
      </c>
      <c r="X243" s="79">
        <f t="shared" si="138"/>
        <v>0</v>
      </c>
      <c r="Y243" s="79">
        <v>1.03</v>
      </c>
      <c r="Z243" s="80">
        <v>891.28</v>
      </c>
      <c r="AA243" s="224">
        <f t="shared" si="139"/>
        <v>918.01840000000004</v>
      </c>
      <c r="AB243" s="81">
        <f t="shared" si="140"/>
        <v>0</v>
      </c>
    </row>
    <row r="244" spans="1:28" ht="15.75" hidden="1" customHeight="1">
      <c r="A244" s="93">
        <v>40</v>
      </c>
      <c r="B244" s="96" t="s">
        <v>762</v>
      </c>
      <c r="C244" s="116" t="s">
        <v>43</v>
      </c>
      <c r="D244" s="89"/>
      <c r="E244" s="89"/>
      <c r="F244" s="89"/>
      <c r="G244" s="79">
        <f t="shared" si="130"/>
        <v>0</v>
      </c>
      <c r="H244" s="285">
        <f t="shared" si="131"/>
        <v>0</v>
      </c>
      <c r="I244" s="78"/>
      <c r="J244" s="78"/>
      <c r="K244" s="78"/>
      <c r="L244" s="79">
        <f t="shared" si="132"/>
        <v>0</v>
      </c>
      <c r="M244" s="285">
        <f t="shared" si="133"/>
        <v>0</v>
      </c>
      <c r="N244" s="78"/>
      <c r="O244" s="78"/>
      <c r="P244" s="78"/>
      <c r="Q244" s="79">
        <f t="shared" si="134"/>
        <v>0</v>
      </c>
      <c r="R244" s="285">
        <f t="shared" si="135"/>
        <v>0</v>
      </c>
      <c r="S244" s="78"/>
      <c r="T244" s="78"/>
      <c r="U244" s="78"/>
      <c r="V244" s="79">
        <f t="shared" si="136"/>
        <v>0</v>
      </c>
      <c r="W244" s="285">
        <f t="shared" si="137"/>
        <v>0</v>
      </c>
      <c r="X244" s="79">
        <f t="shared" si="138"/>
        <v>0</v>
      </c>
      <c r="Y244" s="79">
        <v>1.03</v>
      </c>
      <c r="Z244" s="80">
        <v>672.88</v>
      </c>
      <c r="AA244" s="224">
        <f t="shared" si="139"/>
        <v>693.06640000000004</v>
      </c>
      <c r="AB244" s="81">
        <f t="shared" si="140"/>
        <v>0</v>
      </c>
    </row>
    <row r="245" spans="1:28" ht="15.75" hidden="1" customHeight="1">
      <c r="A245" s="93">
        <v>41</v>
      </c>
      <c r="B245" s="96" t="s">
        <v>763</v>
      </c>
      <c r="C245" s="116" t="s">
        <v>43</v>
      </c>
      <c r="D245" s="89"/>
      <c r="E245" s="89"/>
      <c r="F245" s="89"/>
      <c r="G245" s="79">
        <f t="shared" si="130"/>
        <v>0</v>
      </c>
      <c r="H245" s="285">
        <f t="shared" si="131"/>
        <v>0</v>
      </c>
      <c r="I245" s="78"/>
      <c r="J245" s="78"/>
      <c r="K245" s="78"/>
      <c r="L245" s="79">
        <f t="shared" si="132"/>
        <v>0</v>
      </c>
      <c r="M245" s="285">
        <f t="shared" si="133"/>
        <v>0</v>
      </c>
      <c r="N245" s="78"/>
      <c r="O245" s="78"/>
      <c r="P245" s="78"/>
      <c r="Q245" s="79">
        <f t="shared" si="134"/>
        <v>0</v>
      </c>
      <c r="R245" s="285">
        <f t="shared" si="135"/>
        <v>0</v>
      </c>
      <c r="S245" s="78"/>
      <c r="T245" s="78"/>
      <c r="U245" s="78"/>
      <c r="V245" s="79">
        <f t="shared" si="136"/>
        <v>0</v>
      </c>
      <c r="W245" s="285">
        <f t="shared" si="137"/>
        <v>0</v>
      </c>
      <c r="X245" s="79">
        <f t="shared" si="138"/>
        <v>0</v>
      </c>
      <c r="Y245" s="79">
        <v>1.03</v>
      </c>
      <c r="Z245" s="80">
        <v>672.88</v>
      </c>
      <c r="AA245" s="224">
        <f t="shared" si="139"/>
        <v>693.06640000000004</v>
      </c>
      <c r="AB245" s="81">
        <f t="shared" si="140"/>
        <v>0</v>
      </c>
    </row>
    <row r="246" spans="1:28" ht="15.75" hidden="1" customHeight="1">
      <c r="A246" s="93">
        <v>42</v>
      </c>
      <c r="B246" s="96" t="s">
        <v>764</v>
      </c>
      <c r="C246" s="116" t="s">
        <v>43</v>
      </c>
      <c r="D246" s="89"/>
      <c r="E246" s="89"/>
      <c r="F246" s="89"/>
      <c r="G246" s="79">
        <f t="shared" si="130"/>
        <v>0</v>
      </c>
      <c r="H246" s="285">
        <f t="shared" si="131"/>
        <v>0</v>
      </c>
      <c r="I246" s="78"/>
      <c r="J246" s="78"/>
      <c r="K246" s="78"/>
      <c r="L246" s="79">
        <f t="shared" si="132"/>
        <v>0</v>
      </c>
      <c r="M246" s="285">
        <f t="shared" si="133"/>
        <v>0</v>
      </c>
      <c r="N246" s="78"/>
      <c r="O246" s="78"/>
      <c r="P246" s="78"/>
      <c r="Q246" s="79">
        <f t="shared" si="134"/>
        <v>0</v>
      </c>
      <c r="R246" s="285">
        <f t="shared" si="135"/>
        <v>0</v>
      </c>
      <c r="S246" s="78"/>
      <c r="T246" s="78"/>
      <c r="U246" s="78"/>
      <c r="V246" s="79">
        <f t="shared" si="136"/>
        <v>0</v>
      </c>
      <c r="W246" s="285">
        <f t="shared" si="137"/>
        <v>0</v>
      </c>
      <c r="X246" s="79">
        <f t="shared" si="138"/>
        <v>0</v>
      </c>
      <c r="Y246" s="79">
        <v>1.03</v>
      </c>
      <c r="Z246" s="80">
        <v>672.88</v>
      </c>
      <c r="AA246" s="224">
        <f t="shared" si="139"/>
        <v>693.06640000000004</v>
      </c>
      <c r="AB246" s="81">
        <f t="shared" si="140"/>
        <v>0</v>
      </c>
    </row>
    <row r="247" spans="1:28" ht="15.75" hidden="1" customHeight="1">
      <c r="A247" s="93">
        <v>43</v>
      </c>
      <c r="B247" s="96" t="s">
        <v>765</v>
      </c>
      <c r="C247" s="116" t="s">
        <v>43</v>
      </c>
      <c r="D247" s="89"/>
      <c r="E247" s="89"/>
      <c r="F247" s="89"/>
      <c r="G247" s="79">
        <f t="shared" si="130"/>
        <v>0</v>
      </c>
      <c r="H247" s="285">
        <f t="shared" si="131"/>
        <v>0</v>
      </c>
      <c r="I247" s="78"/>
      <c r="J247" s="78"/>
      <c r="K247" s="78"/>
      <c r="L247" s="79">
        <f t="shared" si="132"/>
        <v>0</v>
      </c>
      <c r="M247" s="285">
        <f t="shared" si="133"/>
        <v>0</v>
      </c>
      <c r="N247" s="78"/>
      <c r="O247" s="78"/>
      <c r="P247" s="78"/>
      <c r="Q247" s="79">
        <f t="shared" si="134"/>
        <v>0</v>
      </c>
      <c r="R247" s="285">
        <f t="shared" si="135"/>
        <v>0</v>
      </c>
      <c r="S247" s="78"/>
      <c r="T247" s="78"/>
      <c r="U247" s="78"/>
      <c r="V247" s="79">
        <f t="shared" si="136"/>
        <v>0</v>
      </c>
      <c r="W247" s="285">
        <f t="shared" si="137"/>
        <v>0</v>
      </c>
      <c r="X247" s="79">
        <f t="shared" si="138"/>
        <v>0</v>
      </c>
      <c r="Y247" s="79">
        <v>1.03</v>
      </c>
      <c r="Z247" s="80">
        <v>1513.2</v>
      </c>
      <c r="AA247" s="224">
        <f t="shared" si="139"/>
        <v>1558.596</v>
      </c>
      <c r="AB247" s="81">
        <f t="shared" si="140"/>
        <v>0</v>
      </c>
    </row>
    <row r="248" spans="1:28" ht="15.75" hidden="1" customHeight="1">
      <c r="A248" s="93">
        <v>44</v>
      </c>
      <c r="B248" s="96" t="s">
        <v>766</v>
      </c>
      <c r="C248" s="116" t="s">
        <v>43</v>
      </c>
      <c r="D248" s="89"/>
      <c r="E248" s="89"/>
      <c r="F248" s="89"/>
      <c r="G248" s="79">
        <f t="shared" si="130"/>
        <v>0</v>
      </c>
      <c r="H248" s="285">
        <f t="shared" si="131"/>
        <v>0</v>
      </c>
      <c r="I248" s="78"/>
      <c r="J248" s="78"/>
      <c r="K248" s="78"/>
      <c r="L248" s="79">
        <f t="shared" si="132"/>
        <v>0</v>
      </c>
      <c r="M248" s="285">
        <f t="shared" si="133"/>
        <v>0</v>
      </c>
      <c r="N248" s="78"/>
      <c r="O248" s="78"/>
      <c r="P248" s="78"/>
      <c r="Q248" s="79">
        <f t="shared" si="134"/>
        <v>0</v>
      </c>
      <c r="R248" s="285">
        <f t="shared" si="135"/>
        <v>0</v>
      </c>
      <c r="S248" s="78"/>
      <c r="T248" s="78"/>
      <c r="U248" s="78"/>
      <c r="V248" s="79">
        <f t="shared" si="136"/>
        <v>0</v>
      </c>
      <c r="W248" s="285">
        <f t="shared" si="137"/>
        <v>0</v>
      </c>
      <c r="X248" s="79">
        <f t="shared" si="138"/>
        <v>0</v>
      </c>
      <c r="Y248" s="79">
        <v>1.03</v>
      </c>
      <c r="Z248" s="80">
        <v>1237.5999999999999</v>
      </c>
      <c r="AA248" s="224">
        <f t="shared" si="139"/>
        <v>1274.7279999999998</v>
      </c>
      <c r="AB248" s="81">
        <f t="shared" si="140"/>
        <v>0</v>
      </c>
    </row>
    <row r="249" spans="1:28" ht="15.75" hidden="1" customHeight="1">
      <c r="A249" s="93">
        <v>45</v>
      </c>
      <c r="B249" s="96" t="s">
        <v>767</v>
      </c>
      <c r="C249" s="116" t="s">
        <v>43</v>
      </c>
      <c r="D249" s="89"/>
      <c r="E249" s="89"/>
      <c r="F249" s="89"/>
      <c r="G249" s="79">
        <f t="shared" si="130"/>
        <v>0</v>
      </c>
      <c r="H249" s="285">
        <f t="shared" si="131"/>
        <v>0</v>
      </c>
      <c r="I249" s="78"/>
      <c r="J249" s="78"/>
      <c r="K249" s="78"/>
      <c r="L249" s="79">
        <f t="shared" si="132"/>
        <v>0</v>
      </c>
      <c r="M249" s="285">
        <f t="shared" si="133"/>
        <v>0</v>
      </c>
      <c r="N249" s="78"/>
      <c r="O249" s="78"/>
      <c r="P249" s="78"/>
      <c r="Q249" s="79">
        <f t="shared" si="134"/>
        <v>0</v>
      </c>
      <c r="R249" s="285">
        <f t="shared" si="135"/>
        <v>0</v>
      </c>
      <c r="S249" s="78"/>
      <c r="T249" s="78"/>
      <c r="U249" s="78"/>
      <c r="V249" s="79">
        <f t="shared" si="136"/>
        <v>0</v>
      </c>
      <c r="W249" s="285">
        <f t="shared" si="137"/>
        <v>0</v>
      </c>
      <c r="X249" s="79">
        <f t="shared" si="138"/>
        <v>0</v>
      </c>
      <c r="Y249" s="79">
        <v>1.03</v>
      </c>
      <c r="Z249" s="80">
        <v>1346.8</v>
      </c>
      <c r="AA249" s="224">
        <f t="shared" si="139"/>
        <v>1387.204</v>
      </c>
      <c r="AB249" s="81">
        <f t="shared" si="140"/>
        <v>0</v>
      </c>
    </row>
    <row r="250" spans="1:28" ht="15.75" hidden="1" customHeight="1">
      <c r="A250" s="93">
        <v>46</v>
      </c>
      <c r="B250" s="96" t="s">
        <v>768</v>
      </c>
      <c r="C250" s="116" t="s">
        <v>43</v>
      </c>
      <c r="D250" s="89"/>
      <c r="E250" s="89"/>
      <c r="F250" s="89"/>
      <c r="G250" s="79">
        <f t="shared" si="130"/>
        <v>0</v>
      </c>
      <c r="H250" s="285">
        <f t="shared" si="131"/>
        <v>0</v>
      </c>
      <c r="I250" s="78"/>
      <c r="J250" s="78"/>
      <c r="K250" s="78"/>
      <c r="L250" s="79">
        <f t="shared" si="132"/>
        <v>0</v>
      </c>
      <c r="M250" s="285">
        <f t="shared" si="133"/>
        <v>0</v>
      </c>
      <c r="N250" s="78"/>
      <c r="O250" s="78"/>
      <c r="P250" s="78"/>
      <c r="Q250" s="79">
        <f t="shared" si="134"/>
        <v>0</v>
      </c>
      <c r="R250" s="285">
        <f t="shared" si="135"/>
        <v>0</v>
      </c>
      <c r="S250" s="78"/>
      <c r="T250" s="78"/>
      <c r="U250" s="78"/>
      <c r="V250" s="79">
        <f t="shared" si="136"/>
        <v>0</v>
      </c>
      <c r="W250" s="285">
        <f t="shared" si="137"/>
        <v>0</v>
      </c>
      <c r="X250" s="79">
        <f t="shared" si="138"/>
        <v>0</v>
      </c>
      <c r="Y250" s="79">
        <v>1.03</v>
      </c>
      <c r="Z250" s="80">
        <v>921.44</v>
      </c>
      <c r="AA250" s="224">
        <f t="shared" si="139"/>
        <v>949.08320000000003</v>
      </c>
      <c r="AB250" s="81">
        <f t="shared" si="140"/>
        <v>0</v>
      </c>
    </row>
    <row r="251" spans="1:28" ht="15.75" hidden="1" customHeight="1">
      <c r="A251" s="93">
        <v>47</v>
      </c>
      <c r="B251" s="96" t="s">
        <v>769</v>
      </c>
      <c r="C251" s="116" t="s">
        <v>43</v>
      </c>
      <c r="D251" s="89"/>
      <c r="E251" s="89"/>
      <c r="F251" s="89"/>
      <c r="G251" s="79">
        <f t="shared" si="130"/>
        <v>0</v>
      </c>
      <c r="H251" s="285">
        <f t="shared" si="131"/>
        <v>0</v>
      </c>
      <c r="I251" s="78"/>
      <c r="J251" s="78"/>
      <c r="K251" s="78"/>
      <c r="L251" s="79">
        <f t="shared" si="132"/>
        <v>0</v>
      </c>
      <c r="M251" s="285">
        <f t="shared" si="133"/>
        <v>0</v>
      </c>
      <c r="N251" s="78"/>
      <c r="O251" s="78"/>
      <c r="P251" s="78"/>
      <c r="Q251" s="79">
        <f t="shared" si="134"/>
        <v>0</v>
      </c>
      <c r="R251" s="285">
        <f t="shared" si="135"/>
        <v>0</v>
      </c>
      <c r="S251" s="78"/>
      <c r="T251" s="78"/>
      <c r="U251" s="78"/>
      <c r="V251" s="79">
        <f t="shared" si="136"/>
        <v>0</v>
      </c>
      <c r="W251" s="285">
        <f t="shared" si="137"/>
        <v>0</v>
      </c>
      <c r="X251" s="79">
        <f t="shared" si="138"/>
        <v>0</v>
      </c>
      <c r="Y251" s="79">
        <v>1.03</v>
      </c>
      <c r="Z251" s="80">
        <v>1466.4</v>
      </c>
      <c r="AA251" s="224">
        <f t="shared" si="139"/>
        <v>1510.3920000000001</v>
      </c>
      <c r="AB251" s="81">
        <f t="shared" si="140"/>
        <v>0</v>
      </c>
    </row>
    <row r="252" spans="1:28" ht="15.75" hidden="1" customHeight="1">
      <c r="A252" s="93">
        <v>48</v>
      </c>
      <c r="B252" s="96" t="s">
        <v>770</v>
      </c>
      <c r="C252" s="116" t="s">
        <v>43</v>
      </c>
      <c r="D252" s="89"/>
      <c r="E252" s="89"/>
      <c r="F252" s="89"/>
      <c r="G252" s="79">
        <f t="shared" si="130"/>
        <v>0</v>
      </c>
      <c r="H252" s="285">
        <f t="shared" si="131"/>
        <v>0</v>
      </c>
      <c r="I252" s="78"/>
      <c r="J252" s="78"/>
      <c r="K252" s="78"/>
      <c r="L252" s="79">
        <f t="shared" si="132"/>
        <v>0</v>
      </c>
      <c r="M252" s="285">
        <f t="shared" si="133"/>
        <v>0</v>
      </c>
      <c r="N252" s="78"/>
      <c r="O252" s="78"/>
      <c r="P252" s="78"/>
      <c r="Q252" s="79">
        <f t="shared" si="134"/>
        <v>0</v>
      </c>
      <c r="R252" s="285">
        <f t="shared" si="135"/>
        <v>0</v>
      </c>
      <c r="S252" s="78"/>
      <c r="T252" s="78"/>
      <c r="U252" s="78"/>
      <c r="V252" s="79">
        <f t="shared" si="136"/>
        <v>0</v>
      </c>
      <c r="W252" s="285">
        <f t="shared" si="137"/>
        <v>0</v>
      </c>
      <c r="X252" s="79">
        <f t="shared" si="138"/>
        <v>0</v>
      </c>
      <c r="Y252" s="79">
        <v>1.03</v>
      </c>
      <c r="Z252" s="80">
        <v>800.8</v>
      </c>
      <c r="AA252" s="224">
        <f t="shared" si="139"/>
        <v>824.82399999999996</v>
      </c>
      <c r="AB252" s="81">
        <f t="shared" si="140"/>
        <v>0</v>
      </c>
    </row>
    <row r="253" spans="1:28" ht="15.75" hidden="1" customHeight="1">
      <c r="A253" s="93">
        <v>49</v>
      </c>
      <c r="B253" s="96" t="s">
        <v>771</v>
      </c>
      <c r="C253" s="116" t="s">
        <v>43</v>
      </c>
      <c r="D253" s="89"/>
      <c r="E253" s="89"/>
      <c r="F253" s="89"/>
      <c r="G253" s="79">
        <f t="shared" si="130"/>
        <v>0</v>
      </c>
      <c r="H253" s="285">
        <f t="shared" si="131"/>
        <v>0</v>
      </c>
      <c r="I253" s="78"/>
      <c r="J253" s="78"/>
      <c r="K253" s="78"/>
      <c r="L253" s="79">
        <f t="shared" si="132"/>
        <v>0</v>
      </c>
      <c r="M253" s="285">
        <f t="shared" si="133"/>
        <v>0</v>
      </c>
      <c r="N253" s="78"/>
      <c r="O253" s="78"/>
      <c r="P253" s="78"/>
      <c r="Q253" s="79">
        <f t="shared" si="134"/>
        <v>0</v>
      </c>
      <c r="R253" s="285">
        <f t="shared" si="135"/>
        <v>0</v>
      </c>
      <c r="S253" s="78"/>
      <c r="T253" s="78"/>
      <c r="U253" s="78"/>
      <c r="V253" s="79">
        <f t="shared" si="136"/>
        <v>0</v>
      </c>
      <c r="W253" s="285">
        <f t="shared" si="137"/>
        <v>0</v>
      </c>
      <c r="X253" s="79">
        <f t="shared" si="138"/>
        <v>0</v>
      </c>
      <c r="Y253" s="79">
        <v>1.03</v>
      </c>
      <c r="Z253" s="80">
        <v>884</v>
      </c>
      <c r="AA253" s="224">
        <f t="shared" si="139"/>
        <v>910.52</v>
      </c>
      <c r="AB253" s="81">
        <f t="shared" si="140"/>
        <v>0</v>
      </c>
    </row>
    <row r="254" spans="1:28" ht="15.75" hidden="1" customHeight="1">
      <c r="A254" s="93">
        <v>50</v>
      </c>
      <c r="B254" s="96" t="s">
        <v>772</v>
      </c>
      <c r="C254" s="116" t="s">
        <v>43</v>
      </c>
      <c r="D254" s="89"/>
      <c r="E254" s="89"/>
      <c r="F254" s="89"/>
      <c r="G254" s="79">
        <f t="shared" si="130"/>
        <v>0</v>
      </c>
      <c r="H254" s="285">
        <f t="shared" si="131"/>
        <v>0</v>
      </c>
      <c r="I254" s="78"/>
      <c r="J254" s="78"/>
      <c r="K254" s="78"/>
      <c r="L254" s="79">
        <f t="shared" si="132"/>
        <v>0</v>
      </c>
      <c r="M254" s="285">
        <f t="shared" si="133"/>
        <v>0</v>
      </c>
      <c r="N254" s="78"/>
      <c r="O254" s="78"/>
      <c r="P254" s="78"/>
      <c r="Q254" s="79">
        <f t="shared" si="134"/>
        <v>0</v>
      </c>
      <c r="R254" s="285">
        <f t="shared" si="135"/>
        <v>0</v>
      </c>
      <c r="S254" s="78"/>
      <c r="T254" s="78"/>
      <c r="U254" s="78"/>
      <c r="V254" s="79">
        <f t="shared" si="136"/>
        <v>0</v>
      </c>
      <c r="W254" s="285">
        <f t="shared" si="137"/>
        <v>0</v>
      </c>
      <c r="X254" s="79">
        <f t="shared" si="138"/>
        <v>0</v>
      </c>
      <c r="Y254" s="79">
        <v>1.03</v>
      </c>
      <c r="Z254" s="80">
        <v>1103.44</v>
      </c>
      <c r="AA254" s="224">
        <f t="shared" si="139"/>
        <v>1136.5432000000001</v>
      </c>
      <c r="AB254" s="81">
        <f t="shared" si="140"/>
        <v>0</v>
      </c>
    </row>
    <row r="255" spans="1:28" ht="15.75" hidden="1" customHeight="1">
      <c r="A255" s="93">
        <v>51</v>
      </c>
      <c r="B255" s="96" t="s">
        <v>773</v>
      </c>
      <c r="C255" s="116" t="s">
        <v>43</v>
      </c>
      <c r="D255" s="89"/>
      <c r="E255" s="89"/>
      <c r="F255" s="89"/>
      <c r="G255" s="79">
        <f t="shared" si="130"/>
        <v>0</v>
      </c>
      <c r="H255" s="285">
        <f t="shared" si="131"/>
        <v>0</v>
      </c>
      <c r="I255" s="78"/>
      <c r="J255" s="78"/>
      <c r="K255" s="78"/>
      <c r="L255" s="79">
        <f t="shared" si="132"/>
        <v>0</v>
      </c>
      <c r="M255" s="285">
        <f t="shared" si="133"/>
        <v>0</v>
      </c>
      <c r="N255" s="78"/>
      <c r="O255" s="78"/>
      <c r="P255" s="78"/>
      <c r="Q255" s="79">
        <f t="shared" si="134"/>
        <v>0</v>
      </c>
      <c r="R255" s="285">
        <f t="shared" si="135"/>
        <v>0</v>
      </c>
      <c r="S255" s="78"/>
      <c r="T255" s="78"/>
      <c r="U255" s="78"/>
      <c r="V255" s="79">
        <f t="shared" si="136"/>
        <v>0</v>
      </c>
      <c r="W255" s="285">
        <f t="shared" si="137"/>
        <v>0</v>
      </c>
      <c r="X255" s="79">
        <f t="shared" si="138"/>
        <v>0</v>
      </c>
      <c r="Y255" s="79">
        <v>1.03</v>
      </c>
      <c r="Z255" s="80">
        <v>1357.2</v>
      </c>
      <c r="AA255" s="224">
        <f t="shared" si="139"/>
        <v>1397.9160000000002</v>
      </c>
      <c r="AB255" s="81">
        <f t="shared" si="140"/>
        <v>0</v>
      </c>
    </row>
    <row r="256" spans="1:28" ht="15.75" hidden="1" customHeight="1">
      <c r="A256" s="93">
        <v>52</v>
      </c>
      <c r="B256" s="96" t="s">
        <v>774</v>
      </c>
      <c r="C256" s="116" t="s">
        <v>43</v>
      </c>
      <c r="D256" s="89"/>
      <c r="E256" s="89"/>
      <c r="F256" s="89"/>
      <c r="G256" s="79">
        <f t="shared" si="130"/>
        <v>0</v>
      </c>
      <c r="H256" s="285">
        <f t="shared" si="131"/>
        <v>0</v>
      </c>
      <c r="I256" s="78"/>
      <c r="J256" s="78"/>
      <c r="K256" s="78"/>
      <c r="L256" s="79">
        <f t="shared" si="132"/>
        <v>0</v>
      </c>
      <c r="M256" s="285">
        <f t="shared" si="133"/>
        <v>0</v>
      </c>
      <c r="N256" s="78"/>
      <c r="O256" s="78"/>
      <c r="P256" s="78"/>
      <c r="Q256" s="79">
        <f t="shared" si="134"/>
        <v>0</v>
      </c>
      <c r="R256" s="285">
        <f t="shared" si="135"/>
        <v>0</v>
      </c>
      <c r="S256" s="78"/>
      <c r="T256" s="78"/>
      <c r="U256" s="78"/>
      <c r="V256" s="79">
        <f t="shared" si="136"/>
        <v>0</v>
      </c>
      <c r="W256" s="285">
        <f t="shared" si="137"/>
        <v>0</v>
      </c>
      <c r="X256" s="79">
        <f t="shared" si="138"/>
        <v>0</v>
      </c>
      <c r="Y256" s="79">
        <v>1.03</v>
      </c>
      <c r="Z256" s="80">
        <v>643.76</v>
      </c>
      <c r="AA256" s="224">
        <f t="shared" si="139"/>
        <v>663.07280000000003</v>
      </c>
      <c r="AB256" s="81">
        <f t="shared" si="140"/>
        <v>0</v>
      </c>
    </row>
    <row r="257" spans="1:28" ht="15.75" hidden="1" customHeight="1">
      <c r="A257" s="93">
        <v>53</v>
      </c>
      <c r="B257" s="96" t="s">
        <v>775</v>
      </c>
      <c r="C257" s="116" t="s">
        <v>43</v>
      </c>
      <c r="D257" s="89"/>
      <c r="E257" s="89"/>
      <c r="F257" s="89"/>
      <c r="G257" s="79">
        <f t="shared" si="130"/>
        <v>0</v>
      </c>
      <c r="H257" s="285">
        <f t="shared" si="131"/>
        <v>0</v>
      </c>
      <c r="I257" s="78"/>
      <c r="J257" s="78"/>
      <c r="K257" s="78"/>
      <c r="L257" s="79">
        <f t="shared" si="132"/>
        <v>0</v>
      </c>
      <c r="M257" s="285">
        <f t="shared" si="133"/>
        <v>0</v>
      </c>
      <c r="N257" s="78"/>
      <c r="O257" s="78"/>
      <c r="P257" s="78"/>
      <c r="Q257" s="79">
        <f t="shared" si="134"/>
        <v>0</v>
      </c>
      <c r="R257" s="285">
        <f t="shared" si="135"/>
        <v>0</v>
      </c>
      <c r="S257" s="78"/>
      <c r="T257" s="78"/>
      <c r="U257" s="78"/>
      <c r="V257" s="79">
        <f t="shared" si="136"/>
        <v>0</v>
      </c>
      <c r="W257" s="285">
        <f t="shared" si="137"/>
        <v>0</v>
      </c>
      <c r="X257" s="79">
        <f t="shared" si="138"/>
        <v>0</v>
      </c>
      <c r="Y257" s="79">
        <v>1.03</v>
      </c>
      <c r="Z257" s="80">
        <v>751.92</v>
      </c>
      <c r="AA257" s="224">
        <f t="shared" si="139"/>
        <v>774.47759999999994</v>
      </c>
      <c r="AB257" s="81">
        <f t="shared" si="140"/>
        <v>0</v>
      </c>
    </row>
    <row r="258" spans="1:28" ht="15.75" hidden="1" customHeight="1">
      <c r="A258" s="93">
        <v>54</v>
      </c>
      <c r="B258" s="96" t="s">
        <v>776</v>
      </c>
      <c r="C258" s="116" t="s">
        <v>43</v>
      </c>
      <c r="D258" s="89"/>
      <c r="E258" s="89"/>
      <c r="F258" s="89"/>
      <c r="G258" s="79">
        <f t="shared" si="130"/>
        <v>0</v>
      </c>
      <c r="H258" s="285">
        <f t="shared" si="131"/>
        <v>0</v>
      </c>
      <c r="I258" s="78"/>
      <c r="J258" s="78"/>
      <c r="K258" s="78"/>
      <c r="L258" s="79">
        <f t="shared" si="132"/>
        <v>0</v>
      </c>
      <c r="M258" s="285">
        <f t="shared" si="133"/>
        <v>0</v>
      </c>
      <c r="N258" s="78"/>
      <c r="O258" s="78"/>
      <c r="P258" s="78"/>
      <c r="Q258" s="79">
        <f t="shared" si="134"/>
        <v>0</v>
      </c>
      <c r="R258" s="285">
        <f t="shared" si="135"/>
        <v>0</v>
      </c>
      <c r="S258" s="78"/>
      <c r="T258" s="78"/>
      <c r="U258" s="78"/>
      <c r="V258" s="79">
        <f t="shared" si="136"/>
        <v>0</v>
      </c>
      <c r="W258" s="285">
        <f t="shared" si="137"/>
        <v>0</v>
      </c>
      <c r="X258" s="79">
        <f t="shared" si="138"/>
        <v>0</v>
      </c>
      <c r="Y258" s="79">
        <v>1.03</v>
      </c>
      <c r="Z258" s="80">
        <v>1346.8</v>
      </c>
      <c r="AA258" s="224">
        <f t="shared" si="139"/>
        <v>1387.204</v>
      </c>
      <c r="AB258" s="81">
        <f t="shared" si="140"/>
        <v>0</v>
      </c>
    </row>
    <row r="259" spans="1:28" ht="15.75" hidden="1" customHeight="1">
      <c r="A259" s="93">
        <v>55</v>
      </c>
      <c r="B259" s="96" t="s">
        <v>777</v>
      </c>
      <c r="C259" s="116" t="s">
        <v>43</v>
      </c>
      <c r="D259" s="89"/>
      <c r="E259" s="89"/>
      <c r="F259" s="89"/>
      <c r="G259" s="79">
        <f t="shared" si="130"/>
        <v>0</v>
      </c>
      <c r="H259" s="285">
        <f t="shared" si="131"/>
        <v>0</v>
      </c>
      <c r="I259" s="78"/>
      <c r="J259" s="78"/>
      <c r="K259" s="78"/>
      <c r="L259" s="79">
        <f t="shared" si="132"/>
        <v>0</v>
      </c>
      <c r="M259" s="285">
        <f t="shared" si="133"/>
        <v>0</v>
      </c>
      <c r="N259" s="78"/>
      <c r="O259" s="78"/>
      <c r="P259" s="78"/>
      <c r="Q259" s="79">
        <f t="shared" si="134"/>
        <v>0</v>
      </c>
      <c r="R259" s="285">
        <f t="shared" si="135"/>
        <v>0</v>
      </c>
      <c r="S259" s="78"/>
      <c r="T259" s="78"/>
      <c r="U259" s="78"/>
      <c r="V259" s="79">
        <f t="shared" si="136"/>
        <v>0</v>
      </c>
      <c r="W259" s="285">
        <f t="shared" si="137"/>
        <v>0</v>
      </c>
      <c r="X259" s="79">
        <f t="shared" si="138"/>
        <v>0</v>
      </c>
      <c r="Y259" s="79">
        <v>1.03</v>
      </c>
      <c r="Z259" s="80">
        <v>600.08000000000004</v>
      </c>
      <c r="AA259" s="224">
        <f t="shared" si="139"/>
        <v>618.08240000000001</v>
      </c>
      <c r="AB259" s="81">
        <f t="shared" si="140"/>
        <v>0</v>
      </c>
    </row>
    <row r="260" spans="1:28" ht="15.75" hidden="1" customHeight="1">
      <c r="A260" s="93">
        <v>56</v>
      </c>
      <c r="B260" s="96" t="s">
        <v>778</v>
      </c>
      <c r="C260" s="116" t="s">
        <v>43</v>
      </c>
      <c r="D260" s="89"/>
      <c r="E260" s="89"/>
      <c r="F260" s="89"/>
      <c r="G260" s="79">
        <f t="shared" si="130"/>
        <v>0</v>
      </c>
      <c r="H260" s="285">
        <f t="shared" si="131"/>
        <v>0</v>
      </c>
      <c r="I260" s="78"/>
      <c r="J260" s="78"/>
      <c r="K260" s="78"/>
      <c r="L260" s="79">
        <f t="shared" si="132"/>
        <v>0</v>
      </c>
      <c r="M260" s="285">
        <f t="shared" si="133"/>
        <v>0</v>
      </c>
      <c r="N260" s="78"/>
      <c r="O260" s="78"/>
      <c r="P260" s="78"/>
      <c r="Q260" s="79">
        <f t="shared" si="134"/>
        <v>0</v>
      </c>
      <c r="R260" s="285">
        <f t="shared" si="135"/>
        <v>0</v>
      </c>
      <c r="S260" s="78"/>
      <c r="T260" s="78"/>
      <c r="U260" s="78"/>
      <c r="V260" s="79">
        <f t="shared" si="136"/>
        <v>0</v>
      </c>
      <c r="W260" s="285">
        <f t="shared" si="137"/>
        <v>0</v>
      </c>
      <c r="X260" s="79">
        <f t="shared" si="138"/>
        <v>0</v>
      </c>
      <c r="Y260" s="79">
        <v>1.03</v>
      </c>
      <c r="Z260" s="80">
        <v>1490.32</v>
      </c>
      <c r="AA260" s="224">
        <f t="shared" si="139"/>
        <v>1535.0296000000001</v>
      </c>
      <c r="AB260" s="81">
        <f t="shared" si="140"/>
        <v>0</v>
      </c>
    </row>
    <row r="261" spans="1:28" ht="15.75" hidden="1" customHeight="1">
      <c r="A261" s="93">
        <v>57</v>
      </c>
      <c r="B261" s="96" t="s">
        <v>779</v>
      </c>
      <c r="C261" s="116" t="s">
        <v>43</v>
      </c>
      <c r="D261" s="89"/>
      <c r="E261" s="89"/>
      <c r="F261" s="89"/>
      <c r="G261" s="79">
        <f t="shared" si="130"/>
        <v>0</v>
      </c>
      <c r="H261" s="285">
        <f t="shared" si="131"/>
        <v>0</v>
      </c>
      <c r="I261" s="78"/>
      <c r="J261" s="78"/>
      <c r="K261" s="78"/>
      <c r="L261" s="79">
        <f t="shared" si="132"/>
        <v>0</v>
      </c>
      <c r="M261" s="285">
        <f t="shared" si="133"/>
        <v>0</v>
      </c>
      <c r="N261" s="78"/>
      <c r="O261" s="78"/>
      <c r="P261" s="78"/>
      <c r="Q261" s="79">
        <f t="shared" si="134"/>
        <v>0</v>
      </c>
      <c r="R261" s="285">
        <f t="shared" si="135"/>
        <v>0</v>
      </c>
      <c r="S261" s="78"/>
      <c r="T261" s="78"/>
      <c r="U261" s="78"/>
      <c r="V261" s="79">
        <f t="shared" si="136"/>
        <v>0</v>
      </c>
      <c r="W261" s="285">
        <f t="shared" si="137"/>
        <v>0</v>
      </c>
      <c r="X261" s="79">
        <f t="shared" si="138"/>
        <v>0</v>
      </c>
      <c r="Y261" s="79">
        <v>1.03</v>
      </c>
      <c r="Z261" s="80">
        <v>811.2</v>
      </c>
      <c r="AA261" s="224">
        <f t="shared" si="139"/>
        <v>835.53600000000006</v>
      </c>
      <c r="AB261" s="81">
        <f t="shared" si="140"/>
        <v>0</v>
      </c>
    </row>
    <row r="262" spans="1:28" ht="15.75" hidden="1" customHeight="1">
      <c r="A262" s="93">
        <v>58</v>
      </c>
      <c r="B262" s="96" t="s">
        <v>780</v>
      </c>
      <c r="C262" s="116" t="s">
        <v>43</v>
      </c>
      <c r="D262" s="89"/>
      <c r="E262" s="89"/>
      <c r="F262" s="89"/>
      <c r="G262" s="79">
        <f t="shared" si="130"/>
        <v>0</v>
      </c>
      <c r="H262" s="285">
        <f t="shared" si="131"/>
        <v>0</v>
      </c>
      <c r="I262" s="78"/>
      <c r="J262" s="78"/>
      <c r="K262" s="78"/>
      <c r="L262" s="79">
        <f t="shared" si="132"/>
        <v>0</v>
      </c>
      <c r="M262" s="285">
        <f t="shared" si="133"/>
        <v>0</v>
      </c>
      <c r="N262" s="78"/>
      <c r="O262" s="78"/>
      <c r="P262" s="78"/>
      <c r="Q262" s="79">
        <f t="shared" si="134"/>
        <v>0</v>
      </c>
      <c r="R262" s="285">
        <f t="shared" si="135"/>
        <v>0</v>
      </c>
      <c r="S262" s="78"/>
      <c r="T262" s="78"/>
      <c r="U262" s="78"/>
      <c r="V262" s="79">
        <f t="shared" si="136"/>
        <v>0</v>
      </c>
      <c r="W262" s="285">
        <f t="shared" si="137"/>
        <v>0</v>
      </c>
      <c r="X262" s="79">
        <f t="shared" si="138"/>
        <v>0</v>
      </c>
      <c r="Y262" s="79">
        <v>1.03</v>
      </c>
      <c r="Z262" s="80">
        <v>296.39999999999998</v>
      </c>
      <c r="AA262" s="224">
        <f t="shared" si="139"/>
        <v>305.29199999999997</v>
      </c>
      <c r="AB262" s="81">
        <f t="shared" si="140"/>
        <v>0</v>
      </c>
    </row>
    <row r="263" spans="1:28" ht="15.75" hidden="1" customHeight="1">
      <c r="A263" s="93">
        <v>59</v>
      </c>
      <c r="B263" s="96" t="s">
        <v>781</v>
      </c>
      <c r="C263" s="116" t="s">
        <v>43</v>
      </c>
      <c r="D263" s="89"/>
      <c r="E263" s="89"/>
      <c r="F263" s="89"/>
      <c r="G263" s="79">
        <f t="shared" si="130"/>
        <v>0</v>
      </c>
      <c r="H263" s="285">
        <f t="shared" si="131"/>
        <v>0</v>
      </c>
      <c r="I263" s="78"/>
      <c r="J263" s="78"/>
      <c r="K263" s="78"/>
      <c r="L263" s="79">
        <f t="shared" si="132"/>
        <v>0</v>
      </c>
      <c r="M263" s="285">
        <f t="shared" si="133"/>
        <v>0</v>
      </c>
      <c r="N263" s="78"/>
      <c r="O263" s="78"/>
      <c r="P263" s="78"/>
      <c r="Q263" s="79">
        <f t="shared" si="134"/>
        <v>0</v>
      </c>
      <c r="R263" s="285">
        <f t="shared" si="135"/>
        <v>0</v>
      </c>
      <c r="S263" s="78"/>
      <c r="T263" s="78"/>
      <c r="U263" s="78"/>
      <c r="V263" s="79">
        <f t="shared" si="136"/>
        <v>0</v>
      </c>
      <c r="W263" s="285">
        <f t="shared" si="137"/>
        <v>0</v>
      </c>
      <c r="X263" s="79">
        <f t="shared" si="138"/>
        <v>0</v>
      </c>
      <c r="Y263" s="79">
        <v>1.03</v>
      </c>
      <c r="Z263" s="80">
        <v>360.88</v>
      </c>
      <c r="AA263" s="224">
        <f t="shared" si="139"/>
        <v>371.70640000000003</v>
      </c>
      <c r="AB263" s="81">
        <f t="shared" si="140"/>
        <v>0</v>
      </c>
    </row>
    <row r="264" spans="1:28" ht="15.75" hidden="1" customHeight="1">
      <c r="A264" s="93">
        <v>60</v>
      </c>
      <c r="B264" s="96" t="s">
        <v>782</v>
      </c>
      <c r="C264" s="116" t="s">
        <v>43</v>
      </c>
      <c r="D264" s="89"/>
      <c r="E264" s="89"/>
      <c r="F264" s="89"/>
      <c r="G264" s="79">
        <f t="shared" si="130"/>
        <v>0</v>
      </c>
      <c r="H264" s="285">
        <f t="shared" si="131"/>
        <v>0</v>
      </c>
      <c r="I264" s="78"/>
      <c r="J264" s="78"/>
      <c r="K264" s="78"/>
      <c r="L264" s="79">
        <f t="shared" si="132"/>
        <v>0</v>
      </c>
      <c r="M264" s="285">
        <f t="shared" si="133"/>
        <v>0</v>
      </c>
      <c r="N264" s="78"/>
      <c r="O264" s="78"/>
      <c r="P264" s="78"/>
      <c r="Q264" s="79">
        <f t="shared" si="134"/>
        <v>0</v>
      </c>
      <c r="R264" s="285">
        <f t="shared" si="135"/>
        <v>0</v>
      </c>
      <c r="S264" s="78"/>
      <c r="T264" s="78"/>
      <c r="U264" s="78"/>
      <c r="V264" s="79">
        <f t="shared" si="136"/>
        <v>0</v>
      </c>
      <c r="W264" s="285">
        <f t="shared" si="137"/>
        <v>0</v>
      </c>
      <c r="X264" s="79">
        <f t="shared" si="138"/>
        <v>0</v>
      </c>
      <c r="Y264" s="79">
        <v>1.03</v>
      </c>
      <c r="Z264" s="80">
        <v>678.08</v>
      </c>
      <c r="AA264" s="224">
        <f t="shared" si="139"/>
        <v>698.42240000000004</v>
      </c>
      <c r="AB264" s="81">
        <f t="shared" si="140"/>
        <v>0</v>
      </c>
    </row>
    <row r="265" spans="1:28" ht="15.75" hidden="1" customHeight="1">
      <c r="A265" s="93">
        <v>61</v>
      </c>
      <c r="B265" s="96" t="s">
        <v>783</v>
      </c>
      <c r="C265" s="116" t="s">
        <v>43</v>
      </c>
      <c r="D265" s="89"/>
      <c r="E265" s="89"/>
      <c r="F265" s="89"/>
      <c r="G265" s="79">
        <f t="shared" si="130"/>
        <v>0</v>
      </c>
      <c r="H265" s="285">
        <f t="shared" si="131"/>
        <v>0</v>
      </c>
      <c r="I265" s="78"/>
      <c r="J265" s="78"/>
      <c r="K265" s="78"/>
      <c r="L265" s="79">
        <f t="shared" si="132"/>
        <v>0</v>
      </c>
      <c r="M265" s="285">
        <f t="shared" si="133"/>
        <v>0</v>
      </c>
      <c r="N265" s="78"/>
      <c r="O265" s="78"/>
      <c r="P265" s="78"/>
      <c r="Q265" s="79">
        <f t="shared" si="134"/>
        <v>0</v>
      </c>
      <c r="R265" s="285">
        <f t="shared" si="135"/>
        <v>0</v>
      </c>
      <c r="S265" s="78"/>
      <c r="T265" s="78"/>
      <c r="U265" s="78"/>
      <c r="V265" s="79">
        <f t="shared" si="136"/>
        <v>0</v>
      </c>
      <c r="W265" s="285">
        <f t="shared" si="137"/>
        <v>0</v>
      </c>
      <c r="X265" s="79">
        <f t="shared" si="138"/>
        <v>0</v>
      </c>
      <c r="Y265" s="79">
        <v>1.03</v>
      </c>
      <c r="Z265" s="80">
        <v>1461.2</v>
      </c>
      <c r="AA265" s="224">
        <f t="shared" si="139"/>
        <v>1505.0360000000001</v>
      </c>
      <c r="AB265" s="81">
        <f t="shared" si="140"/>
        <v>0</v>
      </c>
    </row>
    <row r="266" spans="1:28" ht="15.75" hidden="1" customHeight="1">
      <c r="A266" s="93">
        <v>62</v>
      </c>
      <c r="B266" s="96" t="s">
        <v>784</v>
      </c>
      <c r="C266" s="116" t="s">
        <v>43</v>
      </c>
      <c r="D266" s="89"/>
      <c r="E266" s="89"/>
      <c r="F266" s="89"/>
      <c r="G266" s="79">
        <f t="shared" si="130"/>
        <v>0</v>
      </c>
      <c r="H266" s="285">
        <f t="shared" si="131"/>
        <v>0</v>
      </c>
      <c r="I266" s="78"/>
      <c r="J266" s="78"/>
      <c r="K266" s="78"/>
      <c r="L266" s="79">
        <f t="shared" si="132"/>
        <v>0</v>
      </c>
      <c r="M266" s="285">
        <f t="shared" si="133"/>
        <v>0</v>
      </c>
      <c r="N266" s="78"/>
      <c r="O266" s="78"/>
      <c r="P266" s="78"/>
      <c r="Q266" s="79">
        <f t="shared" si="134"/>
        <v>0</v>
      </c>
      <c r="R266" s="285">
        <f t="shared" si="135"/>
        <v>0</v>
      </c>
      <c r="S266" s="78"/>
      <c r="T266" s="78"/>
      <c r="U266" s="78"/>
      <c r="V266" s="79">
        <f t="shared" si="136"/>
        <v>0</v>
      </c>
      <c r="W266" s="285">
        <f t="shared" si="137"/>
        <v>0</v>
      </c>
      <c r="X266" s="79">
        <f t="shared" si="138"/>
        <v>0</v>
      </c>
      <c r="Y266" s="79">
        <v>1.03</v>
      </c>
      <c r="Z266" s="80">
        <v>780</v>
      </c>
      <c r="AA266" s="224">
        <f t="shared" si="139"/>
        <v>803.4</v>
      </c>
      <c r="AB266" s="81">
        <f t="shared" si="140"/>
        <v>0</v>
      </c>
    </row>
    <row r="267" spans="1:28" ht="15.75" hidden="1" customHeight="1">
      <c r="A267" s="93">
        <v>63</v>
      </c>
      <c r="B267" s="96" t="s">
        <v>785</v>
      </c>
      <c r="C267" s="116" t="s">
        <v>43</v>
      </c>
      <c r="D267" s="89"/>
      <c r="E267" s="89"/>
      <c r="F267" s="89"/>
      <c r="G267" s="79">
        <f t="shared" si="130"/>
        <v>0</v>
      </c>
      <c r="H267" s="285">
        <f t="shared" si="131"/>
        <v>0</v>
      </c>
      <c r="I267" s="78"/>
      <c r="J267" s="78"/>
      <c r="K267" s="78"/>
      <c r="L267" s="79">
        <f t="shared" si="132"/>
        <v>0</v>
      </c>
      <c r="M267" s="285">
        <f t="shared" si="133"/>
        <v>0</v>
      </c>
      <c r="N267" s="78"/>
      <c r="O267" s="78"/>
      <c r="P267" s="78"/>
      <c r="Q267" s="79">
        <f t="shared" si="134"/>
        <v>0</v>
      </c>
      <c r="R267" s="285">
        <f t="shared" si="135"/>
        <v>0</v>
      </c>
      <c r="S267" s="78"/>
      <c r="T267" s="78"/>
      <c r="U267" s="78"/>
      <c r="V267" s="79">
        <f t="shared" si="136"/>
        <v>0</v>
      </c>
      <c r="W267" s="285">
        <f t="shared" si="137"/>
        <v>0</v>
      </c>
      <c r="X267" s="79">
        <f t="shared" si="138"/>
        <v>0</v>
      </c>
      <c r="Y267" s="79">
        <v>1.03</v>
      </c>
      <c r="Z267" s="80">
        <v>1482</v>
      </c>
      <c r="AA267" s="224">
        <f t="shared" si="139"/>
        <v>1526.46</v>
      </c>
      <c r="AB267" s="81">
        <f t="shared" si="140"/>
        <v>0</v>
      </c>
    </row>
    <row r="268" spans="1:28" ht="15.75" hidden="1" customHeight="1">
      <c r="A268" s="93">
        <v>64</v>
      </c>
      <c r="B268" s="96" t="s">
        <v>786</v>
      </c>
      <c r="C268" s="116" t="s">
        <v>43</v>
      </c>
      <c r="D268" s="89"/>
      <c r="E268" s="89"/>
      <c r="F268" s="89"/>
      <c r="G268" s="79">
        <f t="shared" si="130"/>
        <v>0</v>
      </c>
      <c r="H268" s="285">
        <f t="shared" si="131"/>
        <v>0</v>
      </c>
      <c r="I268" s="78"/>
      <c r="J268" s="78"/>
      <c r="K268" s="78"/>
      <c r="L268" s="79">
        <f t="shared" si="132"/>
        <v>0</v>
      </c>
      <c r="M268" s="285">
        <f t="shared" si="133"/>
        <v>0</v>
      </c>
      <c r="N268" s="78"/>
      <c r="O268" s="78"/>
      <c r="P268" s="78"/>
      <c r="Q268" s="79">
        <f t="shared" si="134"/>
        <v>0</v>
      </c>
      <c r="R268" s="285">
        <f t="shared" si="135"/>
        <v>0</v>
      </c>
      <c r="S268" s="78"/>
      <c r="T268" s="78"/>
      <c r="U268" s="78"/>
      <c r="V268" s="79">
        <f t="shared" si="136"/>
        <v>0</v>
      </c>
      <c r="W268" s="285">
        <f t="shared" si="137"/>
        <v>0</v>
      </c>
      <c r="X268" s="79">
        <f t="shared" si="138"/>
        <v>0</v>
      </c>
      <c r="Y268" s="79">
        <v>1.03</v>
      </c>
      <c r="Z268" s="80">
        <v>634.4</v>
      </c>
      <c r="AA268" s="224">
        <f t="shared" si="139"/>
        <v>653.43200000000002</v>
      </c>
      <c r="AB268" s="81">
        <f t="shared" si="140"/>
        <v>0</v>
      </c>
    </row>
    <row r="269" spans="1:28" ht="15.75" hidden="1" customHeight="1">
      <c r="A269" s="93">
        <v>65</v>
      </c>
      <c r="B269" s="96" t="s">
        <v>787</v>
      </c>
      <c r="C269" s="116" t="s">
        <v>43</v>
      </c>
      <c r="D269" s="89"/>
      <c r="E269" s="89"/>
      <c r="F269" s="89"/>
      <c r="G269" s="79">
        <f t="shared" si="130"/>
        <v>0</v>
      </c>
      <c r="H269" s="285">
        <f t="shared" si="131"/>
        <v>0</v>
      </c>
      <c r="I269" s="78"/>
      <c r="J269" s="78"/>
      <c r="K269" s="78"/>
      <c r="L269" s="79">
        <f t="shared" si="132"/>
        <v>0</v>
      </c>
      <c r="M269" s="285">
        <f t="shared" si="133"/>
        <v>0</v>
      </c>
      <c r="N269" s="78"/>
      <c r="O269" s="78"/>
      <c r="P269" s="78"/>
      <c r="Q269" s="79">
        <f t="shared" si="134"/>
        <v>0</v>
      </c>
      <c r="R269" s="285">
        <f t="shared" si="135"/>
        <v>0</v>
      </c>
      <c r="S269" s="78"/>
      <c r="T269" s="78"/>
      <c r="U269" s="78"/>
      <c r="V269" s="79">
        <f t="shared" si="136"/>
        <v>0</v>
      </c>
      <c r="W269" s="285">
        <f t="shared" si="137"/>
        <v>0</v>
      </c>
      <c r="X269" s="79">
        <f t="shared" si="138"/>
        <v>0</v>
      </c>
      <c r="Y269" s="79">
        <v>1.03</v>
      </c>
      <c r="Z269" s="80">
        <v>1398.8</v>
      </c>
      <c r="AA269" s="224">
        <f t="shared" si="139"/>
        <v>1440.7639999999999</v>
      </c>
      <c r="AB269" s="81">
        <f t="shared" si="140"/>
        <v>0</v>
      </c>
    </row>
    <row r="270" spans="1:28" ht="15.75" hidden="1" customHeight="1">
      <c r="A270" s="93">
        <v>66</v>
      </c>
      <c r="B270" s="96" t="s">
        <v>788</v>
      </c>
      <c r="C270" s="116" t="s">
        <v>43</v>
      </c>
      <c r="D270" s="89"/>
      <c r="E270" s="89"/>
      <c r="F270" s="89"/>
      <c r="G270" s="79">
        <f t="shared" ref="G270:G333" si="141">SUM(D270:F270)</f>
        <v>0</v>
      </c>
      <c r="H270" s="285">
        <f t="shared" ref="H270:H333" si="142">G270*AA270</f>
        <v>0</v>
      </c>
      <c r="I270" s="78"/>
      <c r="J270" s="78"/>
      <c r="K270" s="78"/>
      <c r="L270" s="79">
        <f t="shared" ref="L270:L333" si="143">SUM(I270:K270)</f>
        <v>0</v>
      </c>
      <c r="M270" s="285">
        <f t="shared" ref="M270:M333" si="144">L270*AA270</f>
        <v>0</v>
      </c>
      <c r="N270" s="78"/>
      <c r="O270" s="78"/>
      <c r="P270" s="78"/>
      <c r="Q270" s="79">
        <f t="shared" ref="Q270:Q333" si="145">SUM(N270:P270)</f>
        <v>0</v>
      </c>
      <c r="R270" s="285">
        <f t="shared" ref="R270:R333" si="146">Q270*AA270</f>
        <v>0</v>
      </c>
      <c r="S270" s="78"/>
      <c r="T270" s="78"/>
      <c r="U270" s="78"/>
      <c r="V270" s="79">
        <f t="shared" ref="V270:V333" si="147">SUM(S270:U270)</f>
        <v>0</v>
      </c>
      <c r="W270" s="285">
        <f t="shared" ref="W270:W333" si="148">V270*AA270</f>
        <v>0</v>
      </c>
      <c r="X270" s="79">
        <f t="shared" ref="X270:X333" si="149">G270+L270+Q270+V270</f>
        <v>0</v>
      </c>
      <c r="Y270" s="79">
        <v>1.03</v>
      </c>
      <c r="Z270" s="80">
        <v>747.76</v>
      </c>
      <c r="AA270" s="224">
        <f t="shared" ref="AA270:AA333" si="150">Z270*Y270</f>
        <v>770.19280000000003</v>
      </c>
      <c r="AB270" s="81">
        <f t="shared" ref="AB270:AB333" si="151">X270*AA270</f>
        <v>0</v>
      </c>
    </row>
    <row r="271" spans="1:28" ht="15.75" hidden="1" customHeight="1">
      <c r="A271" s="93">
        <v>67</v>
      </c>
      <c r="B271" s="96" t="s">
        <v>789</v>
      </c>
      <c r="C271" s="116" t="s">
        <v>43</v>
      </c>
      <c r="D271" s="89"/>
      <c r="E271" s="89"/>
      <c r="F271" s="89"/>
      <c r="G271" s="79">
        <f t="shared" si="141"/>
        <v>0</v>
      </c>
      <c r="H271" s="285">
        <f t="shared" si="142"/>
        <v>0</v>
      </c>
      <c r="I271" s="78"/>
      <c r="J271" s="78"/>
      <c r="K271" s="78"/>
      <c r="L271" s="79">
        <f t="shared" si="143"/>
        <v>0</v>
      </c>
      <c r="M271" s="285">
        <f t="shared" si="144"/>
        <v>0</v>
      </c>
      <c r="N271" s="78"/>
      <c r="O271" s="78"/>
      <c r="P271" s="78"/>
      <c r="Q271" s="79">
        <f t="shared" si="145"/>
        <v>0</v>
      </c>
      <c r="R271" s="285">
        <f t="shared" si="146"/>
        <v>0</v>
      </c>
      <c r="S271" s="78"/>
      <c r="T271" s="78"/>
      <c r="U271" s="78"/>
      <c r="V271" s="79">
        <f t="shared" si="147"/>
        <v>0</v>
      </c>
      <c r="W271" s="285">
        <f t="shared" si="148"/>
        <v>0</v>
      </c>
      <c r="X271" s="79">
        <f t="shared" si="149"/>
        <v>0</v>
      </c>
      <c r="Y271" s="79">
        <v>1.03</v>
      </c>
      <c r="Z271" s="80">
        <v>1627.6</v>
      </c>
      <c r="AA271" s="224">
        <f t="shared" si="150"/>
        <v>1676.4279999999999</v>
      </c>
      <c r="AB271" s="81">
        <f t="shared" si="151"/>
        <v>0</v>
      </c>
    </row>
    <row r="272" spans="1:28" ht="15.75" customHeight="1">
      <c r="A272" s="93">
        <v>5</v>
      </c>
      <c r="B272" s="96" t="s">
        <v>790</v>
      </c>
      <c r="C272" s="116" t="s">
        <v>43</v>
      </c>
      <c r="D272" s="89"/>
      <c r="E272" s="89"/>
      <c r="F272" s="89"/>
      <c r="G272" s="79">
        <f t="shared" si="141"/>
        <v>0</v>
      </c>
      <c r="H272" s="285">
        <f t="shared" si="142"/>
        <v>0</v>
      </c>
      <c r="I272" s="78">
        <v>6</v>
      </c>
      <c r="J272" s="78"/>
      <c r="K272" s="78"/>
      <c r="L272" s="79">
        <f t="shared" si="143"/>
        <v>6</v>
      </c>
      <c r="M272" s="285">
        <f t="shared" si="144"/>
        <v>3920.5920000000001</v>
      </c>
      <c r="N272" s="78"/>
      <c r="O272" s="78"/>
      <c r="P272" s="78"/>
      <c r="Q272" s="79">
        <f t="shared" si="145"/>
        <v>0</v>
      </c>
      <c r="R272" s="285">
        <f t="shared" si="146"/>
        <v>0</v>
      </c>
      <c r="S272" s="78"/>
      <c r="T272" s="78"/>
      <c r="U272" s="78"/>
      <c r="V272" s="79">
        <f t="shared" si="147"/>
        <v>0</v>
      </c>
      <c r="W272" s="285">
        <f t="shared" si="148"/>
        <v>0</v>
      </c>
      <c r="X272" s="79">
        <f t="shared" si="149"/>
        <v>6</v>
      </c>
      <c r="Y272" s="79">
        <v>1.03</v>
      </c>
      <c r="Z272" s="80">
        <v>634.4</v>
      </c>
      <c r="AA272" s="224">
        <f t="shared" si="150"/>
        <v>653.43200000000002</v>
      </c>
      <c r="AB272" s="81">
        <f t="shared" si="151"/>
        <v>3920.5920000000001</v>
      </c>
    </row>
    <row r="273" spans="1:28" ht="15.75" customHeight="1">
      <c r="A273" s="93">
        <v>6</v>
      </c>
      <c r="B273" s="96" t="s">
        <v>791</v>
      </c>
      <c r="C273" s="116" t="s">
        <v>43</v>
      </c>
      <c r="D273" s="89"/>
      <c r="E273" s="89"/>
      <c r="F273" s="89"/>
      <c r="G273" s="79">
        <f t="shared" si="141"/>
        <v>0</v>
      </c>
      <c r="H273" s="285">
        <f t="shared" si="142"/>
        <v>0</v>
      </c>
      <c r="I273" s="78">
        <v>5</v>
      </c>
      <c r="J273" s="78"/>
      <c r="K273" s="78"/>
      <c r="L273" s="79">
        <f t="shared" si="143"/>
        <v>5</v>
      </c>
      <c r="M273" s="285">
        <f t="shared" si="144"/>
        <v>5034.6400000000003</v>
      </c>
      <c r="N273" s="78"/>
      <c r="O273" s="78"/>
      <c r="P273" s="78"/>
      <c r="Q273" s="79">
        <f t="shared" si="145"/>
        <v>0</v>
      </c>
      <c r="R273" s="285">
        <f t="shared" si="146"/>
        <v>0</v>
      </c>
      <c r="S273" s="78"/>
      <c r="T273" s="78"/>
      <c r="U273" s="78"/>
      <c r="V273" s="79">
        <f t="shared" si="147"/>
        <v>0</v>
      </c>
      <c r="W273" s="285">
        <f t="shared" si="148"/>
        <v>0</v>
      </c>
      <c r="X273" s="79">
        <f t="shared" si="149"/>
        <v>5</v>
      </c>
      <c r="Y273" s="79">
        <v>1.03</v>
      </c>
      <c r="Z273" s="80">
        <v>977.6</v>
      </c>
      <c r="AA273" s="224">
        <f t="shared" si="150"/>
        <v>1006.928</v>
      </c>
      <c r="AB273" s="81">
        <f t="shared" si="151"/>
        <v>5034.6400000000003</v>
      </c>
    </row>
    <row r="274" spans="1:28" ht="15.75" hidden="1" customHeight="1">
      <c r="A274" s="93">
        <v>70</v>
      </c>
      <c r="B274" s="96" t="s">
        <v>792</v>
      </c>
      <c r="C274" s="116" t="s">
        <v>43</v>
      </c>
      <c r="D274" s="89"/>
      <c r="E274" s="89"/>
      <c r="F274" s="89"/>
      <c r="G274" s="79">
        <f t="shared" si="141"/>
        <v>0</v>
      </c>
      <c r="H274" s="285">
        <f t="shared" si="142"/>
        <v>0</v>
      </c>
      <c r="I274" s="78"/>
      <c r="J274" s="78"/>
      <c r="K274" s="78"/>
      <c r="L274" s="79">
        <f t="shared" si="143"/>
        <v>0</v>
      </c>
      <c r="M274" s="285">
        <f t="shared" si="144"/>
        <v>0</v>
      </c>
      <c r="N274" s="78"/>
      <c r="O274" s="78"/>
      <c r="P274" s="78"/>
      <c r="Q274" s="79">
        <f t="shared" si="145"/>
        <v>0</v>
      </c>
      <c r="R274" s="285">
        <f t="shared" si="146"/>
        <v>0</v>
      </c>
      <c r="S274" s="78"/>
      <c r="T274" s="78"/>
      <c r="U274" s="78"/>
      <c r="V274" s="79">
        <f t="shared" si="147"/>
        <v>0</v>
      </c>
      <c r="W274" s="285">
        <f t="shared" si="148"/>
        <v>0</v>
      </c>
      <c r="X274" s="79">
        <f t="shared" si="149"/>
        <v>0</v>
      </c>
      <c r="Y274" s="79">
        <v>1.03</v>
      </c>
      <c r="Z274" s="80">
        <v>1004.64</v>
      </c>
      <c r="AA274" s="224">
        <f t="shared" si="150"/>
        <v>1034.7791999999999</v>
      </c>
      <c r="AB274" s="81">
        <f t="shared" si="151"/>
        <v>0</v>
      </c>
    </row>
    <row r="275" spans="1:28" ht="15.75" hidden="1" customHeight="1">
      <c r="A275" s="93">
        <v>71</v>
      </c>
      <c r="B275" s="96" t="s">
        <v>793</v>
      </c>
      <c r="C275" s="116" t="s">
        <v>43</v>
      </c>
      <c r="D275" s="89"/>
      <c r="E275" s="89"/>
      <c r="F275" s="89"/>
      <c r="G275" s="79">
        <f t="shared" si="141"/>
        <v>0</v>
      </c>
      <c r="H275" s="285">
        <f t="shared" si="142"/>
        <v>0</v>
      </c>
      <c r="I275" s="78"/>
      <c r="J275" s="78"/>
      <c r="K275" s="78"/>
      <c r="L275" s="79">
        <f t="shared" si="143"/>
        <v>0</v>
      </c>
      <c r="M275" s="285">
        <f t="shared" si="144"/>
        <v>0</v>
      </c>
      <c r="N275" s="78"/>
      <c r="O275" s="78"/>
      <c r="P275" s="78"/>
      <c r="Q275" s="79">
        <f t="shared" si="145"/>
        <v>0</v>
      </c>
      <c r="R275" s="285">
        <f t="shared" si="146"/>
        <v>0</v>
      </c>
      <c r="S275" s="78"/>
      <c r="T275" s="78"/>
      <c r="U275" s="78"/>
      <c r="V275" s="79">
        <f t="shared" si="147"/>
        <v>0</v>
      </c>
      <c r="W275" s="285">
        <f t="shared" si="148"/>
        <v>0</v>
      </c>
      <c r="X275" s="79">
        <f t="shared" si="149"/>
        <v>0</v>
      </c>
      <c r="Y275" s="79">
        <v>1.03</v>
      </c>
      <c r="Z275" s="80">
        <v>346.32</v>
      </c>
      <c r="AA275" s="224">
        <f t="shared" si="150"/>
        <v>356.70960000000002</v>
      </c>
      <c r="AB275" s="81">
        <f t="shared" si="151"/>
        <v>0</v>
      </c>
    </row>
    <row r="276" spans="1:28" ht="15.75" hidden="1" customHeight="1">
      <c r="A276" s="93">
        <v>72</v>
      </c>
      <c r="B276" s="96" t="s">
        <v>794</v>
      </c>
      <c r="C276" s="116" t="s">
        <v>43</v>
      </c>
      <c r="D276" s="89"/>
      <c r="E276" s="89"/>
      <c r="F276" s="89"/>
      <c r="G276" s="79">
        <f t="shared" si="141"/>
        <v>0</v>
      </c>
      <c r="H276" s="285">
        <f t="shared" si="142"/>
        <v>0</v>
      </c>
      <c r="I276" s="78"/>
      <c r="J276" s="78"/>
      <c r="K276" s="78"/>
      <c r="L276" s="79">
        <f t="shared" si="143"/>
        <v>0</v>
      </c>
      <c r="M276" s="285">
        <f t="shared" si="144"/>
        <v>0</v>
      </c>
      <c r="N276" s="78"/>
      <c r="O276" s="78"/>
      <c r="P276" s="78"/>
      <c r="Q276" s="79">
        <f t="shared" si="145"/>
        <v>0</v>
      </c>
      <c r="R276" s="285">
        <f t="shared" si="146"/>
        <v>0</v>
      </c>
      <c r="S276" s="78"/>
      <c r="T276" s="78"/>
      <c r="U276" s="78"/>
      <c r="V276" s="79">
        <f t="shared" si="147"/>
        <v>0</v>
      </c>
      <c r="W276" s="285">
        <f t="shared" si="148"/>
        <v>0</v>
      </c>
      <c r="X276" s="79">
        <f t="shared" si="149"/>
        <v>0</v>
      </c>
      <c r="Y276" s="79">
        <v>1.03</v>
      </c>
      <c r="Z276" s="80">
        <v>346.32</v>
      </c>
      <c r="AA276" s="224">
        <f t="shared" si="150"/>
        <v>356.70960000000002</v>
      </c>
      <c r="AB276" s="81">
        <f t="shared" si="151"/>
        <v>0</v>
      </c>
    </row>
    <row r="277" spans="1:28" ht="15.75" hidden="1" customHeight="1">
      <c r="A277" s="93">
        <v>73</v>
      </c>
      <c r="B277" s="96" t="s">
        <v>795</v>
      </c>
      <c r="C277" s="116" t="s">
        <v>43</v>
      </c>
      <c r="D277" s="89"/>
      <c r="E277" s="89"/>
      <c r="F277" s="89"/>
      <c r="G277" s="79">
        <f t="shared" si="141"/>
        <v>0</v>
      </c>
      <c r="H277" s="285">
        <f t="shared" si="142"/>
        <v>0</v>
      </c>
      <c r="I277" s="78"/>
      <c r="J277" s="78"/>
      <c r="K277" s="78"/>
      <c r="L277" s="79">
        <f t="shared" si="143"/>
        <v>0</v>
      </c>
      <c r="M277" s="285">
        <f t="shared" si="144"/>
        <v>0</v>
      </c>
      <c r="N277" s="78"/>
      <c r="O277" s="78"/>
      <c r="P277" s="78"/>
      <c r="Q277" s="79">
        <f t="shared" si="145"/>
        <v>0</v>
      </c>
      <c r="R277" s="285">
        <f t="shared" si="146"/>
        <v>0</v>
      </c>
      <c r="S277" s="78"/>
      <c r="T277" s="78"/>
      <c r="U277" s="78"/>
      <c r="V277" s="79">
        <f t="shared" si="147"/>
        <v>0</v>
      </c>
      <c r="W277" s="285">
        <f t="shared" si="148"/>
        <v>0</v>
      </c>
      <c r="X277" s="79">
        <f t="shared" si="149"/>
        <v>0</v>
      </c>
      <c r="Y277" s="79">
        <v>1.03</v>
      </c>
      <c r="Z277" s="80">
        <v>792.48</v>
      </c>
      <c r="AA277" s="224">
        <f t="shared" si="150"/>
        <v>816.25440000000003</v>
      </c>
      <c r="AB277" s="81">
        <f t="shared" si="151"/>
        <v>0</v>
      </c>
    </row>
    <row r="278" spans="1:28" ht="15.75" hidden="1" customHeight="1">
      <c r="A278" s="93">
        <v>74</v>
      </c>
      <c r="B278" s="96" t="s">
        <v>796</v>
      </c>
      <c r="C278" s="116" t="s">
        <v>43</v>
      </c>
      <c r="D278" s="89"/>
      <c r="E278" s="89"/>
      <c r="F278" s="89"/>
      <c r="G278" s="79">
        <f t="shared" si="141"/>
        <v>0</v>
      </c>
      <c r="H278" s="285">
        <f t="shared" si="142"/>
        <v>0</v>
      </c>
      <c r="I278" s="78"/>
      <c r="J278" s="78"/>
      <c r="K278" s="78"/>
      <c r="L278" s="79">
        <f t="shared" si="143"/>
        <v>0</v>
      </c>
      <c r="M278" s="285">
        <f t="shared" si="144"/>
        <v>0</v>
      </c>
      <c r="N278" s="78"/>
      <c r="O278" s="78"/>
      <c r="P278" s="78"/>
      <c r="Q278" s="79">
        <f t="shared" si="145"/>
        <v>0</v>
      </c>
      <c r="R278" s="285">
        <f t="shared" si="146"/>
        <v>0</v>
      </c>
      <c r="S278" s="78"/>
      <c r="T278" s="78"/>
      <c r="U278" s="78"/>
      <c r="V278" s="79">
        <f t="shared" si="147"/>
        <v>0</v>
      </c>
      <c r="W278" s="285">
        <f t="shared" si="148"/>
        <v>0</v>
      </c>
      <c r="X278" s="79">
        <f t="shared" si="149"/>
        <v>0</v>
      </c>
      <c r="Y278" s="79">
        <v>1.03</v>
      </c>
      <c r="Z278" s="80">
        <v>608.4</v>
      </c>
      <c r="AA278" s="224">
        <f t="shared" si="150"/>
        <v>626.65200000000004</v>
      </c>
      <c r="AB278" s="81">
        <f t="shared" si="151"/>
        <v>0</v>
      </c>
    </row>
    <row r="279" spans="1:28" ht="15.75" hidden="1" customHeight="1">
      <c r="A279" s="93">
        <v>75</v>
      </c>
      <c r="B279" s="96" t="s">
        <v>797</v>
      </c>
      <c r="C279" s="116" t="s">
        <v>43</v>
      </c>
      <c r="D279" s="89"/>
      <c r="E279" s="89"/>
      <c r="F279" s="89"/>
      <c r="G279" s="79">
        <f t="shared" si="141"/>
        <v>0</v>
      </c>
      <c r="H279" s="285">
        <f t="shared" si="142"/>
        <v>0</v>
      </c>
      <c r="I279" s="78"/>
      <c r="J279" s="78"/>
      <c r="K279" s="78"/>
      <c r="L279" s="79">
        <f t="shared" si="143"/>
        <v>0</v>
      </c>
      <c r="M279" s="285">
        <f t="shared" si="144"/>
        <v>0</v>
      </c>
      <c r="N279" s="78"/>
      <c r="O279" s="78"/>
      <c r="P279" s="78"/>
      <c r="Q279" s="79">
        <f t="shared" si="145"/>
        <v>0</v>
      </c>
      <c r="R279" s="285">
        <f t="shared" si="146"/>
        <v>0</v>
      </c>
      <c r="S279" s="78"/>
      <c r="T279" s="78"/>
      <c r="U279" s="78"/>
      <c r="V279" s="79">
        <f t="shared" si="147"/>
        <v>0</v>
      </c>
      <c r="W279" s="285">
        <f t="shared" si="148"/>
        <v>0</v>
      </c>
      <c r="X279" s="79">
        <f t="shared" si="149"/>
        <v>0</v>
      </c>
      <c r="Y279" s="79">
        <v>1.03</v>
      </c>
      <c r="Z279" s="80">
        <v>608.4</v>
      </c>
      <c r="AA279" s="224">
        <f t="shared" si="150"/>
        <v>626.65200000000004</v>
      </c>
      <c r="AB279" s="81">
        <f t="shared" si="151"/>
        <v>0</v>
      </c>
    </row>
    <row r="280" spans="1:28" ht="15.75" hidden="1" customHeight="1">
      <c r="A280" s="93">
        <v>76</v>
      </c>
      <c r="B280" s="96" t="s">
        <v>798</v>
      </c>
      <c r="C280" s="116" t="s">
        <v>43</v>
      </c>
      <c r="D280" s="89"/>
      <c r="E280" s="89"/>
      <c r="F280" s="89"/>
      <c r="G280" s="79">
        <f t="shared" si="141"/>
        <v>0</v>
      </c>
      <c r="H280" s="285">
        <f t="shared" si="142"/>
        <v>0</v>
      </c>
      <c r="I280" s="78"/>
      <c r="J280" s="78"/>
      <c r="K280" s="78"/>
      <c r="L280" s="79">
        <f t="shared" si="143"/>
        <v>0</v>
      </c>
      <c r="M280" s="285">
        <f t="shared" si="144"/>
        <v>0</v>
      </c>
      <c r="N280" s="78"/>
      <c r="O280" s="78"/>
      <c r="P280" s="78"/>
      <c r="Q280" s="79">
        <f t="shared" si="145"/>
        <v>0</v>
      </c>
      <c r="R280" s="285">
        <f t="shared" si="146"/>
        <v>0</v>
      </c>
      <c r="S280" s="78"/>
      <c r="T280" s="78"/>
      <c r="U280" s="78"/>
      <c r="V280" s="79">
        <f t="shared" si="147"/>
        <v>0</v>
      </c>
      <c r="W280" s="285">
        <f t="shared" si="148"/>
        <v>0</v>
      </c>
      <c r="X280" s="79">
        <f t="shared" si="149"/>
        <v>0</v>
      </c>
      <c r="Y280" s="79">
        <v>1.03</v>
      </c>
      <c r="Z280" s="80">
        <v>608.4</v>
      </c>
      <c r="AA280" s="224">
        <f t="shared" si="150"/>
        <v>626.65200000000004</v>
      </c>
      <c r="AB280" s="81">
        <f t="shared" si="151"/>
        <v>0</v>
      </c>
    </row>
    <row r="281" spans="1:28" ht="15.75" hidden="1" customHeight="1">
      <c r="A281" s="93">
        <v>77</v>
      </c>
      <c r="B281" s="96" t="s">
        <v>799</v>
      </c>
      <c r="C281" s="116" t="s">
        <v>43</v>
      </c>
      <c r="D281" s="89"/>
      <c r="E281" s="89"/>
      <c r="F281" s="89"/>
      <c r="G281" s="79">
        <f t="shared" si="141"/>
        <v>0</v>
      </c>
      <c r="H281" s="285">
        <f t="shared" si="142"/>
        <v>0</v>
      </c>
      <c r="I281" s="78"/>
      <c r="J281" s="78"/>
      <c r="K281" s="78"/>
      <c r="L281" s="79">
        <f t="shared" si="143"/>
        <v>0</v>
      </c>
      <c r="M281" s="285">
        <f t="shared" si="144"/>
        <v>0</v>
      </c>
      <c r="N281" s="78"/>
      <c r="O281" s="78"/>
      <c r="P281" s="78"/>
      <c r="Q281" s="79">
        <f t="shared" si="145"/>
        <v>0</v>
      </c>
      <c r="R281" s="285">
        <f t="shared" si="146"/>
        <v>0</v>
      </c>
      <c r="S281" s="78"/>
      <c r="T281" s="78"/>
      <c r="U281" s="78"/>
      <c r="V281" s="79">
        <f t="shared" si="147"/>
        <v>0</v>
      </c>
      <c r="W281" s="285">
        <f t="shared" si="148"/>
        <v>0</v>
      </c>
      <c r="X281" s="79">
        <f t="shared" si="149"/>
        <v>0</v>
      </c>
      <c r="Y281" s="79">
        <v>1.03</v>
      </c>
      <c r="Z281" s="80">
        <v>1144</v>
      </c>
      <c r="AA281" s="224">
        <f t="shared" si="150"/>
        <v>1178.32</v>
      </c>
      <c r="AB281" s="81">
        <f t="shared" si="151"/>
        <v>0</v>
      </c>
    </row>
    <row r="282" spans="1:28" ht="15.75" hidden="1" customHeight="1">
      <c r="A282" s="93">
        <v>78</v>
      </c>
      <c r="B282" s="96" t="s">
        <v>800</v>
      </c>
      <c r="C282" s="116" t="s">
        <v>43</v>
      </c>
      <c r="D282" s="89"/>
      <c r="E282" s="89"/>
      <c r="F282" s="89"/>
      <c r="G282" s="79">
        <f t="shared" si="141"/>
        <v>0</v>
      </c>
      <c r="H282" s="285">
        <f t="shared" si="142"/>
        <v>0</v>
      </c>
      <c r="I282" s="78"/>
      <c r="J282" s="78"/>
      <c r="K282" s="78"/>
      <c r="L282" s="79">
        <f t="shared" si="143"/>
        <v>0</v>
      </c>
      <c r="M282" s="285">
        <f t="shared" si="144"/>
        <v>0</v>
      </c>
      <c r="N282" s="78"/>
      <c r="O282" s="78"/>
      <c r="P282" s="78"/>
      <c r="Q282" s="79">
        <f t="shared" si="145"/>
        <v>0</v>
      </c>
      <c r="R282" s="285">
        <f t="shared" si="146"/>
        <v>0</v>
      </c>
      <c r="S282" s="78"/>
      <c r="T282" s="78"/>
      <c r="U282" s="78"/>
      <c r="V282" s="79">
        <f t="shared" si="147"/>
        <v>0</v>
      </c>
      <c r="W282" s="285">
        <f t="shared" si="148"/>
        <v>0</v>
      </c>
      <c r="X282" s="79">
        <f t="shared" si="149"/>
        <v>0</v>
      </c>
      <c r="Y282" s="79">
        <v>1.03</v>
      </c>
      <c r="Z282" s="80">
        <v>608.4</v>
      </c>
      <c r="AA282" s="224">
        <f t="shared" si="150"/>
        <v>626.65200000000004</v>
      </c>
      <c r="AB282" s="81">
        <f t="shared" si="151"/>
        <v>0</v>
      </c>
    </row>
    <row r="283" spans="1:28" ht="15.75" hidden="1" customHeight="1">
      <c r="A283" s="93">
        <v>79</v>
      </c>
      <c r="B283" s="96" t="s">
        <v>801</v>
      </c>
      <c r="C283" s="116" t="s">
        <v>43</v>
      </c>
      <c r="D283" s="89"/>
      <c r="E283" s="89"/>
      <c r="F283" s="89"/>
      <c r="G283" s="79">
        <f t="shared" si="141"/>
        <v>0</v>
      </c>
      <c r="H283" s="285">
        <f t="shared" si="142"/>
        <v>0</v>
      </c>
      <c r="I283" s="78"/>
      <c r="J283" s="78"/>
      <c r="K283" s="78"/>
      <c r="L283" s="79">
        <f t="shared" si="143"/>
        <v>0</v>
      </c>
      <c r="M283" s="285">
        <f t="shared" si="144"/>
        <v>0</v>
      </c>
      <c r="N283" s="78"/>
      <c r="O283" s="78"/>
      <c r="P283" s="78"/>
      <c r="Q283" s="79">
        <f t="shared" si="145"/>
        <v>0</v>
      </c>
      <c r="R283" s="285">
        <f t="shared" si="146"/>
        <v>0</v>
      </c>
      <c r="S283" s="78"/>
      <c r="T283" s="78"/>
      <c r="U283" s="78"/>
      <c r="V283" s="79">
        <f t="shared" si="147"/>
        <v>0</v>
      </c>
      <c r="W283" s="285">
        <f t="shared" si="148"/>
        <v>0</v>
      </c>
      <c r="X283" s="79">
        <f t="shared" si="149"/>
        <v>0</v>
      </c>
      <c r="Y283" s="79">
        <v>1.03</v>
      </c>
      <c r="Z283" s="80">
        <v>752.96</v>
      </c>
      <c r="AA283" s="224">
        <f t="shared" si="150"/>
        <v>775.54880000000003</v>
      </c>
      <c r="AB283" s="81">
        <f t="shared" si="151"/>
        <v>0</v>
      </c>
    </row>
    <row r="284" spans="1:28" ht="15.75" hidden="1" customHeight="1">
      <c r="A284" s="93">
        <v>80</v>
      </c>
      <c r="B284" s="96" t="s">
        <v>802</v>
      </c>
      <c r="C284" s="116" t="s">
        <v>43</v>
      </c>
      <c r="D284" s="89"/>
      <c r="E284" s="89"/>
      <c r="F284" s="89"/>
      <c r="G284" s="79">
        <f t="shared" si="141"/>
        <v>0</v>
      </c>
      <c r="H284" s="285">
        <f t="shared" si="142"/>
        <v>0</v>
      </c>
      <c r="I284" s="78"/>
      <c r="J284" s="78"/>
      <c r="K284" s="78"/>
      <c r="L284" s="79">
        <f t="shared" si="143"/>
        <v>0</v>
      </c>
      <c r="M284" s="285">
        <f t="shared" si="144"/>
        <v>0</v>
      </c>
      <c r="N284" s="78"/>
      <c r="O284" s="78"/>
      <c r="P284" s="78"/>
      <c r="Q284" s="79">
        <f t="shared" si="145"/>
        <v>0</v>
      </c>
      <c r="R284" s="285">
        <f t="shared" si="146"/>
        <v>0</v>
      </c>
      <c r="S284" s="78"/>
      <c r="T284" s="78"/>
      <c r="U284" s="78"/>
      <c r="V284" s="79">
        <f t="shared" si="147"/>
        <v>0</v>
      </c>
      <c r="W284" s="285">
        <f t="shared" si="148"/>
        <v>0</v>
      </c>
      <c r="X284" s="79">
        <f t="shared" si="149"/>
        <v>0</v>
      </c>
      <c r="Y284" s="79">
        <v>1.03</v>
      </c>
      <c r="Z284" s="80">
        <v>1542.32</v>
      </c>
      <c r="AA284" s="224">
        <f t="shared" si="150"/>
        <v>1588.5896</v>
      </c>
      <c r="AB284" s="81">
        <f t="shared" si="151"/>
        <v>0</v>
      </c>
    </row>
    <row r="285" spans="1:28" ht="15.75" hidden="1" customHeight="1">
      <c r="A285" s="93">
        <v>81</v>
      </c>
      <c r="B285" s="96" t="s">
        <v>803</v>
      </c>
      <c r="C285" s="116" t="s">
        <v>43</v>
      </c>
      <c r="D285" s="89"/>
      <c r="E285" s="89"/>
      <c r="F285" s="89"/>
      <c r="G285" s="79">
        <f t="shared" si="141"/>
        <v>0</v>
      </c>
      <c r="H285" s="285">
        <f t="shared" si="142"/>
        <v>0</v>
      </c>
      <c r="I285" s="78"/>
      <c r="J285" s="78"/>
      <c r="K285" s="78"/>
      <c r="L285" s="79">
        <f t="shared" si="143"/>
        <v>0</v>
      </c>
      <c r="M285" s="285">
        <f t="shared" si="144"/>
        <v>0</v>
      </c>
      <c r="N285" s="78"/>
      <c r="O285" s="78"/>
      <c r="P285" s="78"/>
      <c r="Q285" s="79">
        <f t="shared" si="145"/>
        <v>0</v>
      </c>
      <c r="R285" s="285">
        <f t="shared" si="146"/>
        <v>0</v>
      </c>
      <c r="S285" s="78"/>
      <c r="T285" s="78"/>
      <c r="U285" s="78"/>
      <c r="V285" s="79">
        <f t="shared" si="147"/>
        <v>0</v>
      </c>
      <c r="W285" s="285">
        <f t="shared" si="148"/>
        <v>0</v>
      </c>
      <c r="X285" s="79">
        <f t="shared" si="149"/>
        <v>0</v>
      </c>
      <c r="Y285" s="79">
        <v>1.03</v>
      </c>
      <c r="Z285" s="80">
        <v>1144</v>
      </c>
      <c r="AA285" s="224">
        <f t="shared" si="150"/>
        <v>1178.32</v>
      </c>
      <c r="AB285" s="81">
        <f t="shared" si="151"/>
        <v>0</v>
      </c>
    </row>
    <row r="286" spans="1:28" ht="15.75" hidden="1" customHeight="1">
      <c r="A286" s="93">
        <v>82</v>
      </c>
      <c r="B286" s="96" t="s">
        <v>804</v>
      </c>
      <c r="C286" s="116" t="s">
        <v>43</v>
      </c>
      <c r="D286" s="89"/>
      <c r="E286" s="89"/>
      <c r="F286" s="89"/>
      <c r="G286" s="79">
        <f t="shared" si="141"/>
        <v>0</v>
      </c>
      <c r="H286" s="285">
        <f t="shared" si="142"/>
        <v>0</v>
      </c>
      <c r="I286" s="78"/>
      <c r="J286" s="78"/>
      <c r="K286" s="78"/>
      <c r="L286" s="79">
        <f t="shared" si="143"/>
        <v>0</v>
      </c>
      <c r="M286" s="285">
        <f t="shared" si="144"/>
        <v>0</v>
      </c>
      <c r="N286" s="78"/>
      <c r="O286" s="78"/>
      <c r="P286" s="78"/>
      <c r="Q286" s="79">
        <f t="shared" si="145"/>
        <v>0</v>
      </c>
      <c r="R286" s="285">
        <f t="shared" si="146"/>
        <v>0</v>
      </c>
      <c r="S286" s="78"/>
      <c r="T286" s="78"/>
      <c r="U286" s="78"/>
      <c r="V286" s="79">
        <f t="shared" si="147"/>
        <v>0</v>
      </c>
      <c r="W286" s="285">
        <f t="shared" si="148"/>
        <v>0</v>
      </c>
      <c r="X286" s="79">
        <f t="shared" si="149"/>
        <v>0</v>
      </c>
      <c r="Y286" s="79">
        <v>1.03</v>
      </c>
      <c r="Z286" s="80">
        <v>1144</v>
      </c>
      <c r="AA286" s="224">
        <f t="shared" si="150"/>
        <v>1178.32</v>
      </c>
      <c r="AB286" s="81">
        <f t="shared" si="151"/>
        <v>0</v>
      </c>
    </row>
    <row r="287" spans="1:28" ht="15.75" hidden="1" customHeight="1">
      <c r="A287" s="93">
        <v>83</v>
      </c>
      <c r="B287" s="96" t="s">
        <v>805</v>
      </c>
      <c r="C287" s="116" t="s">
        <v>43</v>
      </c>
      <c r="D287" s="89"/>
      <c r="E287" s="89"/>
      <c r="F287" s="89"/>
      <c r="G287" s="79">
        <f t="shared" si="141"/>
        <v>0</v>
      </c>
      <c r="H287" s="285">
        <f t="shared" si="142"/>
        <v>0</v>
      </c>
      <c r="I287" s="78"/>
      <c r="J287" s="78"/>
      <c r="K287" s="78"/>
      <c r="L287" s="79">
        <f t="shared" si="143"/>
        <v>0</v>
      </c>
      <c r="M287" s="285">
        <f t="shared" si="144"/>
        <v>0</v>
      </c>
      <c r="N287" s="78"/>
      <c r="O287" s="78"/>
      <c r="P287" s="78"/>
      <c r="Q287" s="79">
        <f t="shared" si="145"/>
        <v>0</v>
      </c>
      <c r="R287" s="285">
        <f t="shared" si="146"/>
        <v>0</v>
      </c>
      <c r="S287" s="78"/>
      <c r="T287" s="78"/>
      <c r="U287" s="78"/>
      <c r="V287" s="79">
        <f t="shared" si="147"/>
        <v>0</v>
      </c>
      <c r="W287" s="285">
        <f t="shared" si="148"/>
        <v>0</v>
      </c>
      <c r="X287" s="79">
        <f t="shared" si="149"/>
        <v>0</v>
      </c>
      <c r="Y287" s="79">
        <v>1.03</v>
      </c>
      <c r="Z287" s="80">
        <v>1144</v>
      </c>
      <c r="AA287" s="224">
        <f t="shared" si="150"/>
        <v>1178.32</v>
      </c>
      <c r="AB287" s="81">
        <f t="shared" si="151"/>
        <v>0</v>
      </c>
    </row>
    <row r="288" spans="1:28" ht="15.75" hidden="1" customHeight="1">
      <c r="A288" s="93">
        <v>84</v>
      </c>
      <c r="B288" s="96" t="s">
        <v>806</v>
      </c>
      <c r="C288" s="116" t="s">
        <v>43</v>
      </c>
      <c r="D288" s="89"/>
      <c r="E288" s="89"/>
      <c r="F288" s="89"/>
      <c r="G288" s="79">
        <f t="shared" si="141"/>
        <v>0</v>
      </c>
      <c r="H288" s="285">
        <f t="shared" si="142"/>
        <v>0</v>
      </c>
      <c r="I288" s="78"/>
      <c r="J288" s="78"/>
      <c r="K288" s="78"/>
      <c r="L288" s="79">
        <f t="shared" si="143"/>
        <v>0</v>
      </c>
      <c r="M288" s="285">
        <f t="shared" si="144"/>
        <v>0</v>
      </c>
      <c r="N288" s="78"/>
      <c r="O288" s="78"/>
      <c r="P288" s="78"/>
      <c r="Q288" s="79">
        <f t="shared" si="145"/>
        <v>0</v>
      </c>
      <c r="R288" s="285">
        <f t="shared" si="146"/>
        <v>0</v>
      </c>
      <c r="S288" s="78"/>
      <c r="T288" s="78"/>
      <c r="U288" s="78"/>
      <c r="V288" s="79">
        <f t="shared" si="147"/>
        <v>0</v>
      </c>
      <c r="W288" s="285">
        <f t="shared" si="148"/>
        <v>0</v>
      </c>
      <c r="X288" s="79">
        <f t="shared" si="149"/>
        <v>0</v>
      </c>
      <c r="Y288" s="79">
        <v>1.03</v>
      </c>
      <c r="Z288" s="80">
        <v>346.32</v>
      </c>
      <c r="AA288" s="224">
        <f t="shared" si="150"/>
        <v>356.70960000000002</v>
      </c>
      <c r="AB288" s="81">
        <f t="shared" si="151"/>
        <v>0</v>
      </c>
    </row>
    <row r="289" spans="1:28" ht="15.75" hidden="1" customHeight="1">
      <c r="A289" s="93">
        <v>85</v>
      </c>
      <c r="B289" s="96" t="s">
        <v>807</v>
      </c>
      <c r="C289" s="116" t="s">
        <v>43</v>
      </c>
      <c r="D289" s="89"/>
      <c r="E289" s="89"/>
      <c r="F289" s="89"/>
      <c r="G289" s="79">
        <f t="shared" si="141"/>
        <v>0</v>
      </c>
      <c r="H289" s="285">
        <f t="shared" si="142"/>
        <v>0</v>
      </c>
      <c r="I289" s="78"/>
      <c r="J289" s="78"/>
      <c r="K289" s="78"/>
      <c r="L289" s="79">
        <f t="shared" si="143"/>
        <v>0</v>
      </c>
      <c r="M289" s="285">
        <f t="shared" si="144"/>
        <v>0</v>
      </c>
      <c r="N289" s="78"/>
      <c r="O289" s="78"/>
      <c r="P289" s="78"/>
      <c r="Q289" s="79">
        <f t="shared" si="145"/>
        <v>0</v>
      </c>
      <c r="R289" s="285">
        <f t="shared" si="146"/>
        <v>0</v>
      </c>
      <c r="S289" s="78"/>
      <c r="T289" s="78"/>
      <c r="U289" s="78"/>
      <c r="V289" s="79">
        <f t="shared" si="147"/>
        <v>0</v>
      </c>
      <c r="W289" s="285">
        <f t="shared" si="148"/>
        <v>0</v>
      </c>
      <c r="X289" s="79">
        <f t="shared" si="149"/>
        <v>0</v>
      </c>
      <c r="Y289" s="79">
        <v>1.03</v>
      </c>
      <c r="Z289" s="80">
        <v>346.32</v>
      </c>
      <c r="AA289" s="224">
        <f t="shared" si="150"/>
        <v>356.70960000000002</v>
      </c>
      <c r="AB289" s="81">
        <f t="shared" si="151"/>
        <v>0</v>
      </c>
    </row>
    <row r="290" spans="1:28" ht="15.75" hidden="1" customHeight="1">
      <c r="A290" s="93">
        <v>86</v>
      </c>
      <c r="B290" s="96" t="s">
        <v>808</v>
      </c>
      <c r="C290" s="116" t="s">
        <v>43</v>
      </c>
      <c r="D290" s="89"/>
      <c r="E290" s="89"/>
      <c r="F290" s="89"/>
      <c r="G290" s="79">
        <f t="shared" si="141"/>
        <v>0</v>
      </c>
      <c r="H290" s="285">
        <f t="shared" si="142"/>
        <v>0</v>
      </c>
      <c r="I290" s="78"/>
      <c r="J290" s="78"/>
      <c r="K290" s="78"/>
      <c r="L290" s="79">
        <f t="shared" si="143"/>
        <v>0</v>
      </c>
      <c r="M290" s="285">
        <f t="shared" si="144"/>
        <v>0</v>
      </c>
      <c r="N290" s="78"/>
      <c r="O290" s="78"/>
      <c r="P290" s="78"/>
      <c r="Q290" s="79">
        <f t="shared" si="145"/>
        <v>0</v>
      </c>
      <c r="R290" s="285">
        <f t="shared" si="146"/>
        <v>0</v>
      </c>
      <c r="S290" s="78"/>
      <c r="T290" s="78"/>
      <c r="U290" s="78"/>
      <c r="V290" s="79">
        <f t="shared" si="147"/>
        <v>0</v>
      </c>
      <c r="W290" s="285">
        <f t="shared" si="148"/>
        <v>0</v>
      </c>
      <c r="X290" s="79">
        <f t="shared" si="149"/>
        <v>0</v>
      </c>
      <c r="Y290" s="79">
        <v>1.03</v>
      </c>
      <c r="Z290" s="80">
        <v>357.76</v>
      </c>
      <c r="AA290" s="224">
        <f t="shared" si="150"/>
        <v>368.49279999999999</v>
      </c>
      <c r="AB290" s="81">
        <f t="shared" si="151"/>
        <v>0</v>
      </c>
    </row>
    <row r="291" spans="1:28" ht="15.75" hidden="1" customHeight="1">
      <c r="A291" s="93">
        <v>87</v>
      </c>
      <c r="B291" s="96" t="s">
        <v>809</v>
      </c>
      <c r="C291" s="116" t="s">
        <v>43</v>
      </c>
      <c r="D291" s="89"/>
      <c r="E291" s="89"/>
      <c r="F291" s="89"/>
      <c r="G291" s="79">
        <f t="shared" si="141"/>
        <v>0</v>
      </c>
      <c r="H291" s="285">
        <f t="shared" si="142"/>
        <v>0</v>
      </c>
      <c r="I291" s="78"/>
      <c r="J291" s="78"/>
      <c r="K291" s="78"/>
      <c r="L291" s="79">
        <f t="shared" si="143"/>
        <v>0</v>
      </c>
      <c r="M291" s="285">
        <f t="shared" si="144"/>
        <v>0</v>
      </c>
      <c r="N291" s="78"/>
      <c r="O291" s="78"/>
      <c r="P291" s="78"/>
      <c r="Q291" s="79">
        <f t="shared" si="145"/>
        <v>0</v>
      </c>
      <c r="R291" s="285">
        <f t="shared" si="146"/>
        <v>0</v>
      </c>
      <c r="S291" s="78"/>
      <c r="T291" s="78"/>
      <c r="U291" s="78"/>
      <c r="V291" s="79">
        <f t="shared" si="147"/>
        <v>0</v>
      </c>
      <c r="W291" s="285">
        <f t="shared" si="148"/>
        <v>0</v>
      </c>
      <c r="X291" s="79">
        <f t="shared" si="149"/>
        <v>0</v>
      </c>
      <c r="Y291" s="79">
        <v>1.03</v>
      </c>
      <c r="Z291" s="80">
        <v>360.88</v>
      </c>
      <c r="AA291" s="224">
        <f t="shared" si="150"/>
        <v>371.70640000000003</v>
      </c>
      <c r="AB291" s="81">
        <f t="shared" si="151"/>
        <v>0</v>
      </c>
    </row>
    <row r="292" spans="1:28" ht="15.75" hidden="1" customHeight="1">
      <c r="A292" s="93">
        <v>88</v>
      </c>
      <c r="B292" s="96" t="s">
        <v>810</v>
      </c>
      <c r="C292" s="116" t="s">
        <v>43</v>
      </c>
      <c r="D292" s="89"/>
      <c r="E292" s="89"/>
      <c r="F292" s="89"/>
      <c r="G292" s="79">
        <f t="shared" si="141"/>
        <v>0</v>
      </c>
      <c r="H292" s="285">
        <f t="shared" si="142"/>
        <v>0</v>
      </c>
      <c r="I292" s="78"/>
      <c r="J292" s="78"/>
      <c r="K292" s="78"/>
      <c r="L292" s="79">
        <f t="shared" si="143"/>
        <v>0</v>
      </c>
      <c r="M292" s="285">
        <f t="shared" si="144"/>
        <v>0</v>
      </c>
      <c r="N292" s="78"/>
      <c r="O292" s="78"/>
      <c r="P292" s="78"/>
      <c r="Q292" s="79">
        <f t="shared" si="145"/>
        <v>0</v>
      </c>
      <c r="R292" s="285">
        <f t="shared" si="146"/>
        <v>0</v>
      </c>
      <c r="S292" s="78"/>
      <c r="T292" s="78"/>
      <c r="U292" s="78"/>
      <c r="V292" s="79">
        <f t="shared" si="147"/>
        <v>0</v>
      </c>
      <c r="W292" s="285">
        <f t="shared" si="148"/>
        <v>0</v>
      </c>
      <c r="X292" s="79">
        <f t="shared" si="149"/>
        <v>0</v>
      </c>
      <c r="Y292" s="79">
        <v>1.03</v>
      </c>
      <c r="Z292" s="80">
        <v>364</v>
      </c>
      <c r="AA292" s="224">
        <f t="shared" si="150"/>
        <v>374.92</v>
      </c>
      <c r="AB292" s="81">
        <f t="shared" si="151"/>
        <v>0</v>
      </c>
    </row>
    <row r="293" spans="1:28" ht="15.75" hidden="1" customHeight="1">
      <c r="A293" s="93">
        <v>89</v>
      </c>
      <c r="B293" s="96" t="s">
        <v>811</v>
      </c>
      <c r="C293" s="116" t="s">
        <v>43</v>
      </c>
      <c r="D293" s="89"/>
      <c r="E293" s="89"/>
      <c r="F293" s="89"/>
      <c r="G293" s="79">
        <f t="shared" si="141"/>
        <v>0</v>
      </c>
      <c r="H293" s="285">
        <f t="shared" si="142"/>
        <v>0</v>
      </c>
      <c r="I293" s="78"/>
      <c r="J293" s="78"/>
      <c r="K293" s="78"/>
      <c r="L293" s="79">
        <f t="shared" si="143"/>
        <v>0</v>
      </c>
      <c r="M293" s="285">
        <f t="shared" si="144"/>
        <v>0</v>
      </c>
      <c r="N293" s="78"/>
      <c r="O293" s="78"/>
      <c r="P293" s="78"/>
      <c r="Q293" s="79">
        <f t="shared" si="145"/>
        <v>0</v>
      </c>
      <c r="R293" s="285">
        <f t="shared" si="146"/>
        <v>0</v>
      </c>
      <c r="S293" s="78"/>
      <c r="T293" s="78"/>
      <c r="U293" s="78"/>
      <c r="V293" s="79">
        <f t="shared" si="147"/>
        <v>0</v>
      </c>
      <c r="W293" s="285">
        <f t="shared" si="148"/>
        <v>0</v>
      </c>
      <c r="X293" s="79">
        <f t="shared" si="149"/>
        <v>0</v>
      </c>
      <c r="Y293" s="79">
        <v>1.03</v>
      </c>
      <c r="Z293" s="80">
        <v>239.2</v>
      </c>
      <c r="AA293" s="224">
        <f t="shared" si="150"/>
        <v>246.376</v>
      </c>
      <c r="AB293" s="81">
        <f t="shared" si="151"/>
        <v>0</v>
      </c>
    </row>
    <row r="294" spans="1:28" ht="15.75" hidden="1" customHeight="1">
      <c r="A294" s="93">
        <v>90</v>
      </c>
      <c r="B294" s="96" t="s">
        <v>812</v>
      </c>
      <c r="C294" s="116" t="s">
        <v>43</v>
      </c>
      <c r="D294" s="89"/>
      <c r="E294" s="89"/>
      <c r="F294" s="89"/>
      <c r="G294" s="79">
        <f t="shared" si="141"/>
        <v>0</v>
      </c>
      <c r="H294" s="285">
        <f t="shared" si="142"/>
        <v>0</v>
      </c>
      <c r="I294" s="78"/>
      <c r="J294" s="78"/>
      <c r="K294" s="78"/>
      <c r="L294" s="79">
        <f t="shared" si="143"/>
        <v>0</v>
      </c>
      <c r="M294" s="285">
        <f t="shared" si="144"/>
        <v>0</v>
      </c>
      <c r="N294" s="78"/>
      <c r="O294" s="78"/>
      <c r="P294" s="78"/>
      <c r="Q294" s="79">
        <f t="shared" si="145"/>
        <v>0</v>
      </c>
      <c r="R294" s="285">
        <f t="shared" si="146"/>
        <v>0</v>
      </c>
      <c r="S294" s="78"/>
      <c r="T294" s="78"/>
      <c r="U294" s="78"/>
      <c r="V294" s="79">
        <f t="shared" si="147"/>
        <v>0</v>
      </c>
      <c r="W294" s="285">
        <f t="shared" si="148"/>
        <v>0</v>
      </c>
      <c r="X294" s="79">
        <f t="shared" si="149"/>
        <v>0</v>
      </c>
      <c r="Y294" s="79">
        <v>1.03</v>
      </c>
      <c r="Z294" s="80">
        <v>239.2</v>
      </c>
      <c r="AA294" s="224">
        <f t="shared" si="150"/>
        <v>246.376</v>
      </c>
      <c r="AB294" s="81">
        <f t="shared" si="151"/>
        <v>0</v>
      </c>
    </row>
    <row r="295" spans="1:28" ht="15.75" hidden="1" customHeight="1">
      <c r="A295" s="93">
        <v>91</v>
      </c>
      <c r="B295" s="96" t="s">
        <v>813</v>
      </c>
      <c r="C295" s="116" t="s">
        <v>43</v>
      </c>
      <c r="D295" s="89"/>
      <c r="E295" s="89"/>
      <c r="F295" s="89"/>
      <c r="G295" s="79">
        <f t="shared" si="141"/>
        <v>0</v>
      </c>
      <c r="H295" s="285">
        <f t="shared" si="142"/>
        <v>0</v>
      </c>
      <c r="I295" s="78"/>
      <c r="J295" s="78"/>
      <c r="K295" s="78"/>
      <c r="L295" s="79">
        <f t="shared" si="143"/>
        <v>0</v>
      </c>
      <c r="M295" s="285">
        <f t="shared" si="144"/>
        <v>0</v>
      </c>
      <c r="N295" s="78"/>
      <c r="O295" s="78"/>
      <c r="P295" s="78"/>
      <c r="Q295" s="79">
        <f t="shared" si="145"/>
        <v>0</v>
      </c>
      <c r="R295" s="285">
        <f t="shared" si="146"/>
        <v>0</v>
      </c>
      <c r="S295" s="78"/>
      <c r="T295" s="78"/>
      <c r="U295" s="78"/>
      <c r="V295" s="79">
        <f t="shared" si="147"/>
        <v>0</v>
      </c>
      <c r="W295" s="285">
        <f t="shared" si="148"/>
        <v>0</v>
      </c>
      <c r="X295" s="79">
        <f t="shared" si="149"/>
        <v>0</v>
      </c>
      <c r="Y295" s="79">
        <v>1.03</v>
      </c>
      <c r="Z295" s="80">
        <v>239.2</v>
      </c>
      <c r="AA295" s="224">
        <f t="shared" si="150"/>
        <v>246.376</v>
      </c>
      <c r="AB295" s="81">
        <f t="shared" si="151"/>
        <v>0</v>
      </c>
    </row>
    <row r="296" spans="1:28" ht="15.75" hidden="1" customHeight="1">
      <c r="A296" s="93">
        <v>92</v>
      </c>
      <c r="B296" s="96" t="s">
        <v>814</v>
      </c>
      <c r="C296" s="116" t="s">
        <v>43</v>
      </c>
      <c r="D296" s="89"/>
      <c r="E296" s="89"/>
      <c r="F296" s="89"/>
      <c r="G296" s="79">
        <f t="shared" si="141"/>
        <v>0</v>
      </c>
      <c r="H296" s="285">
        <f t="shared" si="142"/>
        <v>0</v>
      </c>
      <c r="I296" s="78"/>
      <c r="J296" s="78"/>
      <c r="K296" s="78"/>
      <c r="L296" s="79">
        <f t="shared" si="143"/>
        <v>0</v>
      </c>
      <c r="M296" s="285">
        <f t="shared" si="144"/>
        <v>0</v>
      </c>
      <c r="N296" s="78"/>
      <c r="O296" s="78"/>
      <c r="P296" s="78"/>
      <c r="Q296" s="79">
        <f t="shared" si="145"/>
        <v>0</v>
      </c>
      <c r="R296" s="285">
        <f t="shared" si="146"/>
        <v>0</v>
      </c>
      <c r="S296" s="78"/>
      <c r="T296" s="78"/>
      <c r="U296" s="78"/>
      <c r="V296" s="79">
        <f t="shared" si="147"/>
        <v>0</v>
      </c>
      <c r="W296" s="285">
        <f t="shared" si="148"/>
        <v>0</v>
      </c>
      <c r="X296" s="79">
        <f t="shared" si="149"/>
        <v>0</v>
      </c>
      <c r="Y296" s="79">
        <v>1.03</v>
      </c>
      <c r="Z296" s="80">
        <v>915.2</v>
      </c>
      <c r="AA296" s="224">
        <f t="shared" si="150"/>
        <v>942.65600000000006</v>
      </c>
      <c r="AB296" s="81">
        <f t="shared" si="151"/>
        <v>0</v>
      </c>
    </row>
    <row r="297" spans="1:28" ht="15.75" hidden="1" customHeight="1">
      <c r="A297" s="93">
        <v>93</v>
      </c>
      <c r="B297" s="96" t="s">
        <v>815</v>
      </c>
      <c r="C297" s="116" t="s">
        <v>43</v>
      </c>
      <c r="D297" s="89"/>
      <c r="E297" s="89"/>
      <c r="F297" s="89"/>
      <c r="G297" s="79">
        <f t="shared" si="141"/>
        <v>0</v>
      </c>
      <c r="H297" s="285">
        <f t="shared" si="142"/>
        <v>0</v>
      </c>
      <c r="I297" s="78"/>
      <c r="J297" s="78"/>
      <c r="K297" s="78"/>
      <c r="L297" s="79">
        <f t="shared" si="143"/>
        <v>0</v>
      </c>
      <c r="M297" s="285">
        <f t="shared" si="144"/>
        <v>0</v>
      </c>
      <c r="N297" s="78"/>
      <c r="O297" s="78"/>
      <c r="P297" s="78"/>
      <c r="Q297" s="79">
        <f t="shared" si="145"/>
        <v>0</v>
      </c>
      <c r="R297" s="285">
        <f t="shared" si="146"/>
        <v>0</v>
      </c>
      <c r="S297" s="78"/>
      <c r="T297" s="78"/>
      <c r="U297" s="78"/>
      <c r="V297" s="79">
        <f t="shared" si="147"/>
        <v>0</v>
      </c>
      <c r="W297" s="285">
        <f t="shared" si="148"/>
        <v>0</v>
      </c>
      <c r="X297" s="79">
        <f t="shared" si="149"/>
        <v>0</v>
      </c>
      <c r="Y297" s="79">
        <v>1.03</v>
      </c>
      <c r="Z297" s="80">
        <v>1003.6</v>
      </c>
      <c r="AA297" s="224">
        <f t="shared" si="150"/>
        <v>1033.7080000000001</v>
      </c>
      <c r="AB297" s="81">
        <f t="shared" si="151"/>
        <v>0</v>
      </c>
    </row>
    <row r="298" spans="1:28" s="125" customFormat="1" ht="15.75" hidden="1" customHeight="1">
      <c r="A298" s="93">
        <v>94</v>
      </c>
      <c r="B298" s="96" t="s">
        <v>816</v>
      </c>
      <c r="C298" s="123" t="s">
        <v>43</v>
      </c>
      <c r="D298" s="124"/>
      <c r="E298" s="124"/>
      <c r="F298" s="124"/>
      <c r="G298" s="79">
        <f t="shared" si="141"/>
        <v>0</v>
      </c>
      <c r="H298" s="285">
        <f t="shared" si="142"/>
        <v>0</v>
      </c>
      <c r="I298" s="78"/>
      <c r="J298" s="78"/>
      <c r="K298" s="78"/>
      <c r="L298" s="79">
        <f t="shared" si="143"/>
        <v>0</v>
      </c>
      <c r="M298" s="285">
        <f t="shared" si="144"/>
        <v>0</v>
      </c>
      <c r="N298" s="78"/>
      <c r="O298" s="78"/>
      <c r="P298" s="78"/>
      <c r="Q298" s="79">
        <f t="shared" si="145"/>
        <v>0</v>
      </c>
      <c r="R298" s="285">
        <f t="shared" si="146"/>
        <v>0</v>
      </c>
      <c r="S298" s="78"/>
      <c r="T298" s="78"/>
      <c r="U298" s="78"/>
      <c r="V298" s="79">
        <f t="shared" si="147"/>
        <v>0</v>
      </c>
      <c r="W298" s="285">
        <f t="shared" si="148"/>
        <v>0</v>
      </c>
      <c r="X298" s="79">
        <f t="shared" si="149"/>
        <v>0</v>
      </c>
      <c r="Y298" s="79">
        <v>1.03</v>
      </c>
      <c r="Z298" s="80">
        <v>1196</v>
      </c>
      <c r="AA298" s="224">
        <f t="shared" si="150"/>
        <v>1231.8800000000001</v>
      </c>
      <c r="AB298" s="81">
        <f t="shared" si="151"/>
        <v>0</v>
      </c>
    </row>
    <row r="299" spans="1:28" ht="15.75" hidden="1" customHeight="1">
      <c r="A299" s="93">
        <v>95</v>
      </c>
      <c r="B299" s="96" t="s">
        <v>817</v>
      </c>
      <c r="C299" s="116" t="s">
        <v>43</v>
      </c>
      <c r="D299" s="89"/>
      <c r="E299" s="89"/>
      <c r="F299" s="89"/>
      <c r="G299" s="79">
        <f t="shared" si="141"/>
        <v>0</v>
      </c>
      <c r="H299" s="285">
        <f t="shared" si="142"/>
        <v>0</v>
      </c>
      <c r="I299" s="78"/>
      <c r="J299" s="78"/>
      <c r="K299" s="78"/>
      <c r="L299" s="79">
        <f t="shared" si="143"/>
        <v>0</v>
      </c>
      <c r="M299" s="285">
        <f t="shared" si="144"/>
        <v>0</v>
      </c>
      <c r="N299" s="78"/>
      <c r="O299" s="78"/>
      <c r="P299" s="78"/>
      <c r="Q299" s="79">
        <f t="shared" si="145"/>
        <v>0</v>
      </c>
      <c r="R299" s="285">
        <f t="shared" si="146"/>
        <v>0</v>
      </c>
      <c r="S299" s="78"/>
      <c r="T299" s="78"/>
      <c r="U299" s="78"/>
      <c r="V299" s="79">
        <f t="shared" si="147"/>
        <v>0</v>
      </c>
      <c r="W299" s="285">
        <f t="shared" si="148"/>
        <v>0</v>
      </c>
      <c r="X299" s="79">
        <f t="shared" si="149"/>
        <v>0</v>
      </c>
      <c r="Y299" s="79">
        <v>1.03</v>
      </c>
      <c r="Z299" s="80">
        <v>2556.3200000000002</v>
      </c>
      <c r="AA299" s="224">
        <f t="shared" si="150"/>
        <v>2633.0096000000003</v>
      </c>
      <c r="AB299" s="81">
        <f t="shared" si="151"/>
        <v>0</v>
      </c>
    </row>
    <row r="300" spans="1:28" ht="15.75" hidden="1" customHeight="1">
      <c r="A300" s="93">
        <v>96</v>
      </c>
      <c r="B300" s="96" t="s">
        <v>818</v>
      </c>
      <c r="C300" s="116" t="s">
        <v>43</v>
      </c>
      <c r="D300" s="89"/>
      <c r="E300" s="89"/>
      <c r="F300" s="89"/>
      <c r="G300" s="79">
        <f t="shared" si="141"/>
        <v>0</v>
      </c>
      <c r="H300" s="285">
        <f t="shared" si="142"/>
        <v>0</v>
      </c>
      <c r="I300" s="78"/>
      <c r="J300" s="78"/>
      <c r="K300" s="78"/>
      <c r="L300" s="79">
        <f t="shared" si="143"/>
        <v>0</v>
      </c>
      <c r="M300" s="285">
        <f t="shared" si="144"/>
        <v>0</v>
      </c>
      <c r="N300" s="78"/>
      <c r="O300" s="78"/>
      <c r="P300" s="78"/>
      <c r="Q300" s="79">
        <f t="shared" si="145"/>
        <v>0</v>
      </c>
      <c r="R300" s="285">
        <f t="shared" si="146"/>
        <v>0</v>
      </c>
      <c r="S300" s="78"/>
      <c r="T300" s="78"/>
      <c r="U300" s="78"/>
      <c r="V300" s="79">
        <f t="shared" si="147"/>
        <v>0</v>
      </c>
      <c r="W300" s="285">
        <f t="shared" si="148"/>
        <v>0</v>
      </c>
      <c r="X300" s="79">
        <f t="shared" si="149"/>
        <v>0</v>
      </c>
      <c r="Y300" s="79">
        <v>1.03</v>
      </c>
      <c r="Z300" s="80">
        <v>1820</v>
      </c>
      <c r="AA300" s="224">
        <f t="shared" si="150"/>
        <v>1874.6000000000001</v>
      </c>
      <c r="AB300" s="81">
        <f t="shared" si="151"/>
        <v>0</v>
      </c>
    </row>
    <row r="301" spans="1:28" ht="15.75" hidden="1" customHeight="1">
      <c r="A301" s="93">
        <v>97</v>
      </c>
      <c r="B301" s="96" t="s">
        <v>819</v>
      </c>
      <c r="C301" s="116" t="s">
        <v>43</v>
      </c>
      <c r="D301" s="89"/>
      <c r="E301" s="89"/>
      <c r="F301" s="89"/>
      <c r="G301" s="79">
        <f t="shared" si="141"/>
        <v>0</v>
      </c>
      <c r="H301" s="285">
        <f t="shared" si="142"/>
        <v>0</v>
      </c>
      <c r="I301" s="78"/>
      <c r="J301" s="78"/>
      <c r="K301" s="78"/>
      <c r="L301" s="79">
        <f t="shared" si="143"/>
        <v>0</v>
      </c>
      <c r="M301" s="285">
        <f t="shared" si="144"/>
        <v>0</v>
      </c>
      <c r="N301" s="78"/>
      <c r="O301" s="78"/>
      <c r="P301" s="78"/>
      <c r="Q301" s="79">
        <f t="shared" si="145"/>
        <v>0</v>
      </c>
      <c r="R301" s="285">
        <f t="shared" si="146"/>
        <v>0</v>
      </c>
      <c r="S301" s="78"/>
      <c r="T301" s="78"/>
      <c r="U301" s="78"/>
      <c r="V301" s="79">
        <f t="shared" si="147"/>
        <v>0</v>
      </c>
      <c r="W301" s="285">
        <f t="shared" si="148"/>
        <v>0</v>
      </c>
      <c r="X301" s="79">
        <f t="shared" si="149"/>
        <v>0</v>
      </c>
      <c r="Y301" s="79">
        <v>1.03</v>
      </c>
      <c r="Z301" s="80">
        <v>2860</v>
      </c>
      <c r="AA301" s="224">
        <f t="shared" si="150"/>
        <v>2945.8</v>
      </c>
      <c r="AB301" s="81">
        <f t="shared" si="151"/>
        <v>0</v>
      </c>
    </row>
    <row r="302" spans="1:28" ht="15.75" hidden="1" customHeight="1">
      <c r="A302" s="93">
        <v>98</v>
      </c>
      <c r="B302" s="96" t="s">
        <v>820</v>
      </c>
      <c r="C302" s="116" t="s">
        <v>43</v>
      </c>
      <c r="D302" s="89"/>
      <c r="E302" s="89"/>
      <c r="F302" s="89"/>
      <c r="G302" s="79">
        <f t="shared" si="141"/>
        <v>0</v>
      </c>
      <c r="H302" s="285">
        <f t="shared" si="142"/>
        <v>0</v>
      </c>
      <c r="I302" s="78"/>
      <c r="J302" s="78"/>
      <c r="K302" s="78"/>
      <c r="L302" s="79">
        <f t="shared" si="143"/>
        <v>0</v>
      </c>
      <c r="M302" s="285">
        <f t="shared" si="144"/>
        <v>0</v>
      </c>
      <c r="N302" s="78"/>
      <c r="O302" s="78"/>
      <c r="P302" s="78"/>
      <c r="Q302" s="79">
        <f t="shared" si="145"/>
        <v>0</v>
      </c>
      <c r="R302" s="285">
        <f t="shared" si="146"/>
        <v>0</v>
      </c>
      <c r="S302" s="78"/>
      <c r="T302" s="78"/>
      <c r="U302" s="78"/>
      <c r="V302" s="79">
        <f t="shared" si="147"/>
        <v>0</v>
      </c>
      <c r="W302" s="285">
        <f t="shared" si="148"/>
        <v>0</v>
      </c>
      <c r="X302" s="79">
        <f t="shared" si="149"/>
        <v>0</v>
      </c>
      <c r="Y302" s="79">
        <v>1.03</v>
      </c>
      <c r="Z302" s="80">
        <v>3336.32</v>
      </c>
      <c r="AA302" s="224">
        <f t="shared" si="150"/>
        <v>3436.4096000000004</v>
      </c>
      <c r="AB302" s="81">
        <f t="shared" si="151"/>
        <v>0</v>
      </c>
    </row>
    <row r="303" spans="1:28" s="128" customFormat="1" ht="15.75" hidden="1" customHeight="1">
      <c r="A303" s="93">
        <v>99</v>
      </c>
      <c r="B303" s="96" t="s">
        <v>821</v>
      </c>
      <c r="C303" s="126" t="s">
        <v>43</v>
      </c>
      <c r="D303" s="127"/>
      <c r="E303" s="127"/>
      <c r="F303" s="127"/>
      <c r="G303" s="79">
        <f t="shared" si="141"/>
        <v>0</v>
      </c>
      <c r="H303" s="285">
        <f t="shared" si="142"/>
        <v>0</v>
      </c>
      <c r="I303" s="78"/>
      <c r="J303" s="78"/>
      <c r="K303" s="78"/>
      <c r="L303" s="79">
        <f t="shared" si="143"/>
        <v>0</v>
      </c>
      <c r="M303" s="285">
        <f t="shared" si="144"/>
        <v>0</v>
      </c>
      <c r="N303" s="78"/>
      <c r="O303" s="78"/>
      <c r="P303" s="78"/>
      <c r="Q303" s="79">
        <f t="shared" si="145"/>
        <v>0</v>
      </c>
      <c r="R303" s="285">
        <f t="shared" si="146"/>
        <v>0</v>
      </c>
      <c r="S303" s="78"/>
      <c r="T303" s="78"/>
      <c r="U303" s="78"/>
      <c r="V303" s="79">
        <f t="shared" si="147"/>
        <v>0</v>
      </c>
      <c r="W303" s="285">
        <f t="shared" si="148"/>
        <v>0</v>
      </c>
      <c r="X303" s="79">
        <f t="shared" si="149"/>
        <v>0</v>
      </c>
      <c r="Y303" s="79">
        <v>1.03</v>
      </c>
      <c r="Z303" s="80">
        <v>4971.2</v>
      </c>
      <c r="AA303" s="224">
        <f t="shared" si="150"/>
        <v>5120.3360000000002</v>
      </c>
      <c r="AB303" s="81">
        <f t="shared" si="151"/>
        <v>0</v>
      </c>
    </row>
    <row r="304" spans="1:28" s="128" customFormat="1" ht="15.75" hidden="1" customHeight="1">
      <c r="A304" s="93">
        <v>100</v>
      </c>
      <c r="B304" s="96" t="s">
        <v>822</v>
      </c>
      <c r="C304" s="126" t="s">
        <v>43</v>
      </c>
      <c r="D304" s="127"/>
      <c r="E304" s="127"/>
      <c r="F304" s="127"/>
      <c r="G304" s="79">
        <f t="shared" si="141"/>
        <v>0</v>
      </c>
      <c r="H304" s="285">
        <f t="shared" si="142"/>
        <v>0</v>
      </c>
      <c r="I304" s="78"/>
      <c r="J304" s="78"/>
      <c r="K304" s="78"/>
      <c r="L304" s="79">
        <f t="shared" si="143"/>
        <v>0</v>
      </c>
      <c r="M304" s="285">
        <f t="shared" si="144"/>
        <v>0</v>
      </c>
      <c r="N304" s="78"/>
      <c r="O304" s="78"/>
      <c r="P304" s="78"/>
      <c r="Q304" s="79">
        <f t="shared" si="145"/>
        <v>0</v>
      </c>
      <c r="R304" s="285">
        <f t="shared" si="146"/>
        <v>0</v>
      </c>
      <c r="S304" s="78"/>
      <c r="T304" s="78"/>
      <c r="U304" s="78"/>
      <c r="V304" s="79">
        <f t="shared" si="147"/>
        <v>0</v>
      </c>
      <c r="W304" s="285">
        <f t="shared" si="148"/>
        <v>0</v>
      </c>
      <c r="X304" s="79">
        <f t="shared" si="149"/>
        <v>0</v>
      </c>
      <c r="Y304" s="79">
        <v>1.03</v>
      </c>
      <c r="Z304" s="80">
        <v>2741.44</v>
      </c>
      <c r="AA304" s="224">
        <f t="shared" si="150"/>
        <v>2823.6831999999999</v>
      </c>
      <c r="AB304" s="81">
        <f t="shared" si="151"/>
        <v>0</v>
      </c>
    </row>
    <row r="305" spans="1:28" s="128" customFormat="1" ht="15.75" hidden="1" customHeight="1">
      <c r="A305" s="93">
        <v>101</v>
      </c>
      <c r="B305" s="96" t="s">
        <v>823</v>
      </c>
      <c r="C305" s="126" t="s">
        <v>43</v>
      </c>
      <c r="D305" s="127"/>
      <c r="E305" s="127"/>
      <c r="F305" s="127"/>
      <c r="G305" s="79">
        <f t="shared" si="141"/>
        <v>0</v>
      </c>
      <c r="H305" s="285">
        <f t="shared" si="142"/>
        <v>0</v>
      </c>
      <c r="I305" s="78"/>
      <c r="J305" s="78"/>
      <c r="K305" s="78"/>
      <c r="L305" s="79">
        <f t="shared" si="143"/>
        <v>0</v>
      </c>
      <c r="M305" s="285">
        <f t="shared" si="144"/>
        <v>0</v>
      </c>
      <c r="N305" s="78"/>
      <c r="O305" s="78"/>
      <c r="P305" s="78"/>
      <c r="Q305" s="79">
        <f t="shared" si="145"/>
        <v>0</v>
      </c>
      <c r="R305" s="285">
        <f t="shared" si="146"/>
        <v>0</v>
      </c>
      <c r="S305" s="78"/>
      <c r="T305" s="78"/>
      <c r="U305" s="78"/>
      <c r="V305" s="79">
        <f t="shared" si="147"/>
        <v>0</v>
      </c>
      <c r="W305" s="285">
        <f t="shared" si="148"/>
        <v>0</v>
      </c>
      <c r="X305" s="79">
        <f t="shared" si="149"/>
        <v>0</v>
      </c>
      <c r="Y305" s="79">
        <v>1.03</v>
      </c>
      <c r="Z305" s="80">
        <v>5352.88</v>
      </c>
      <c r="AA305" s="224">
        <f t="shared" si="150"/>
        <v>5513.4664000000002</v>
      </c>
      <c r="AB305" s="81">
        <f t="shared" si="151"/>
        <v>0</v>
      </c>
    </row>
    <row r="306" spans="1:28" s="128" customFormat="1" ht="15.75" hidden="1" customHeight="1">
      <c r="A306" s="93">
        <v>102</v>
      </c>
      <c r="B306" s="96" t="s">
        <v>824</v>
      </c>
      <c r="C306" s="126" t="s">
        <v>43</v>
      </c>
      <c r="D306" s="127"/>
      <c r="E306" s="127"/>
      <c r="F306" s="127"/>
      <c r="G306" s="79">
        <f t="shared" si="141"/>
        <v>0</v>
      </c>
      <c r="H306" s="285">
        <f t="shared" si="142"/>
        <v>0</v>
      </c>
      <c r="I306" s="78"/>
      <c r="J306" s="78"/>
      <c r="K306" s="78"/>
      <c r="L306" s="79">
        <f t="shared" si="143"/>
        <v>0</v>
      </c>
      <c r="M306" s="285">
        <f t="shared" si="144"/>
        <v>0</v>
      </c>
      <c r="N306" s="78"/>
      <c r="O306" s="78"/>
      <c r="P306" s="78"/>
      <c r="Q306" s="79">
        <f t="shared" si="145"/>
        <v>0</v>
      </c>
      <c r="R306" s="285">
        <f t="shared" si="146"/>
        <v>0</v>
      </c>
      <c r="S306" s="78"/>
      <c r="T306" s="78"/>
      <c r="U306" s="78"/>
      <c r="V306" s="79">
        <f t="shared" si="147"/>
        <v>0</v>
      </c>
      <c r="W306" s="285">
        <f t="shared" si="148"/>
        <v>0</v>
      </c>
      <c r="X306" s="79">
        <f t="shared" si="149"/>
        <v>0</v>
      </c>
      <c r="Y306" s="79">
        <v>1.03</v>
      </c>
      <c r="Z306" s="80">
        <v>2971.28</v>
      </c>
      <c r="AA306" s="224">
        <f t="shared" si="150"/>
        <v>3060.4184000000005</v>
      </c>
      <c r="AB306" s="81">
        <f t="shared" si="151"/>
        <v>0</v>
      </c>
    </row>
    <row r="307" spans="1:28" s="128" customFormat="1" ht="15.75" hidden="1" customHeight="1">
      <c r="A307" s="93">
        <v>103</v>
      </c>
      <c r="B307" s="96" t="s">
        <v>825</v>
      </c>
      <c r="C307" s="126" t="s">
        <v>43</v>
      </c>
      <c r="D307" s="127"/>
      <c r="E307" s="127"/>
      <c r="F307" s="127"/>
      <c r="G307" s="79">
        <f t="shared" si="141"/>
        <v>0</v>
      </c>
      <c r="H307" s="285">
        <f t="shared" si="142"/>
        <v>0</v>
      </c>
      <c r="I307" s="78"/>
      <c r="J307" s="78"/>
      <c r="K307" s="78"/>
      <c r="L307" s="79">
        <f t="shared" si="143"/>
        <v>0</v>
      </c>
      <c r="M307" s="285">
        <f t="shared" si="144"/>
        <v>0</v>
      </c>
      <c r="N307" s="78"/>
      <c r="O307" s="78"/>
      <c r="P307" s="78"/>
      <c r="Q307" s="79">
        <f t="shared" si="145"/>
        <v>0</v>
      </c>
      <c r="R307" s="285">
        <f t="shared" si="146"/>
        <v>0</v>
      </c>
      <c r="S307" s="78"/>
      <c r="T307" s="78"/>
      <c r="U307" s="78"/>
      <c r="V307" s="79">
        <f t="shared" si="147"/>
        <v>0</v>
      </c>
      <c r="W307" s="285">
        <f t="shared" si="148"/>
        <v>0</v>
      </c>
      <c r="X307" s="79">
        <f t="shared" si="149"/>
        <v>0</v>
      </c>
      <c r="Y307" s="79">
        <v>1.03</v>
      </c>
      <c r="Z307" s="80">
        <v>2719.6</v>
      </c>
      <c r="AA307" s="224">
        <f t="shared" si="150"/>
        <v>2801.1880000000001</v>
      </c>
      <c r="AB307" s="81">
        <f t="shared" si="151"/>
        <v>0</v>
      </c>
    </row>
    <row r="308" spans="1:28" s="128" customFormat="1" ht="15.75" hidden="1" customHeight="1">
      <c r="A308" s="93">
        <v>104</v>
      </c>
      <c r="B308" s="96" t="s">
        <v>826</v>
      </c>
      <c r="C308" s="126" t="s">
        <v>43</v>
      </c>
      <c r="D308" s="127"/>
      <c r="E308" s="127"/>
      <c r="F308" s="127"/>
      <c r="G308" s="79">
        <f t="shared" si="141"/>
        <v>0</v>
      </c>
      <c r="H308" s="285">
        <f t="shared" si="142"/>
        <v>0</v>
      </c>
      <c r="I308" s="78"/>
      <c r="J308" s="78"/>
      <c r="K308" s="78"/>
      <c r="L308" s="79">
        <f t="shared" si="143"/>
        <v>0</v>
      </c>
      <c r="M308" s="285">
        <f t="shared" si="144"/>
        <v>0</v>
      </c>
      <c r="N308" s="78"/>
      <c r="O308" s="78"/>
      <c r="P308" s="78"/>
      <c r="Q308" s="79">
        <f t="shared" si="145"/>
        <v>0</v>
      </c>
      <c r="R308" s="285">
        <f t="shared" si="146"/>
        <v>0</v>
      </c>
      <c r="S308" s="78"/>
      <c r="T308" s="78"/>
      <c r="U308" s="78"/>
      <c r="V308" s="79">
        <f t="shared" si="147"/>
        <v>0</v>
      </c>
      <c r="W308" s="285">
        <f t="shared" si="148"/>
        <v>0</v>
      </c>
      <c r="X308" s="79">
        <f t="shared" si="149"/>
        <v>0</v>
      </c>
      <c r="Y308" s="79">
        <v>1.03</v>
      </c>
      <c r="Z308" s="80">
        <v>3062.8</v>
      </c>
      <c r="AA308" s="224">
        <f t="shared" si="150"/>
        <v>3154.6840000000002</v>
      </c>
      <c r="AB308" s="81">
        <f t="shared" si="151"/>
        <v>0</v>
      </c>
    </row>
    <row r="309" spans="1:28" ht="15.75" hidden="1" customHeight="1">
      <c r="A309" s="93">
        <v>105</v>
      </c>
      <c r="B309" s="96" t="s">
        <v>827</v>
      </c>
      <c r="C309" s="116" t="s">
        <v>43</v>
      </c>
      <c r="D309" s="89"/>
      <c r="E309" s="89"/>
      <c r="F309" s="89"/>
      <c r="G309" s="79">
        <f t="shared" si="141"/>
        <v>0</v>
      </c>
      <c r="H309" s="285">
        <f t="shared" si="142"/>
        <v>0</v>
      </c>
      <c r="I309" s="78"/>
      <c r="J309" s="78"/>
      <c r="K309" s="78"/>
      <c r="L309" s="79">
        <f t="shared" si="143"/>
        <v>0</v>
      </c>
      <c r="M309" s="285">
        <f t="shared" si="144"/>
        <v>0</v>
      </c>
      <c r="N309" s="78"/>
      <c r="O309" s="78"/>
      <c r="P309" s="78"/>
      <c r="Q309" s="79">
        <f t="shared" si="145"/>
        <v>0</v>
      </c>
      <c r="R309" s="285">
        <f t="shared" si="146"/>
        <v>0</v>
      </c>
      <c r="S309" s="78"/>
      <c r="T309" s="78"/>
      <c r="U309" s="78"/>
      <c r="V309" s="79">
        <f t="shared" si="147"/>
        <v>0</v>
      </c>
      <c r="W309" s="285">
        <f t="shared" si="148"/>
        <v>0</v>
      </c>
      <c r="X309" s="79">
        <f t="shared" si="149"/>
        <v>0</v>
      </c>
      <c r="Y309" s="79">
        <v>1.03</v>
      </c>
      <c r="Z309" s="80">
        <v>3266.64</v>
      </c>
      <c r="AA309" s="224">
        <f t="shared" si="150"/>
        <v>3364.6392000000001</v>
      </c>
      <c r="AB309" s="81">
        <f t="shared" si="151"/>
        <v>0</v>
      </c>
    </row>
    <row r="310" spans="1:28" ht="15.75" hidden="1" customHeight="1">
      <c r="A310" s="93">
        <v>106</v>
      </c>
      <c r="B310" s="96" t="s">
        <v>828</v>
      </c>
      <c r="C310" s="116" t="s">
        <v>43</v>
      </c>
      <c r="D310" s="89"/>
      <c r="E310" s="89"/>
      <c r="F310" s="89"/>
      <c r="G310" s="79">
        <f t="shared" si="141"/>
        <v>0</v>
      </c>
      <c r="H310" s="285">
        <f t="shared" si="142"/>
        <v>0</v>
      </c>
      <c r="I310" s="78"/>
      <c r="J310" s="78"/>
      <c r="K310" s="78"/>
      <c r="L310" s="79">
        <f t="shared" si="143"/>
        <v>0</v>
      </c>
      <c r="M310" s="285">
        <f t="shared" si="144"/>
        <v>0</v>
      </c>
      <c r="N310" s="78"/>
      <c r="O310" s="78"/>
      <c r="P310" s="78"/>
      <c r="Q310" s="79">
        <f t="shared" si="145"/>
        <v>0</v>
      </c>
      <c r="R310" s="285">
        <f t="shared" si="146"/>
        <v>0</v>
      </c>
      <c r="S310" s="78"/>
      <c r="T310" s="78"/>
      <c r="U310" s="78"/>
      <c r="V310" s="79">
        <f t="shared" si="147"/>
        <v>0</v>
      </c>
      <c r="W310" s="285">
        <f t="shared" si="148"/>
        <v>0</v>
      </c>
      <c r="X310" s="79">
        <f t="shared" si="149"/>
        <v>0</v>
      </c>
      <c r="Y310" s="79">
        <v>1.03</v>
      </c>
      <c r="Z310" s="80">
        <v>2970.24</v>
      </c>
      <c r="AA310" s="224">
        <f t="shared" si="150"/>
        <v>3059.3471999999997</v>
      </c>
      <c r="AB310" s="81">
        <f t="shared" si="151"/>
        <v>0</v>
      </c>
    </row>
    <row r="311" spans="1:28" ht="15.75" hidden="1" customHeight="1">
      <c r="A311" s="93">
        <v>107</v>
      </c>
      <c r="B311" s="96" t="s">
        <v>829</v>
      </c>
      <c r="C311" s="116" t="s">
        <v>43</v>
      </c>
      <c r="D311" s="89"/>
      <c r="E311" s="89"/>
      <c r="F311" s="89"/>
      <c r="G311" s="79">
        <f t="shared" si="141"/>
        <v>0</v>
      </c>
      <c r="H311" s="285">
        <f t="shared" si="142"/>
        <v>0</v>
      </c>
      <c r="I311" s="78"/>
      <c r="J311" s="78"/>
      <c r="K311" s="78"/>
      <c r="L311" s="79">
        <f t="shared" si="143"/>
        <v>0</v>
      </c>
      <c r="M311" s="285">
        <f t="shared" si="144"/>
        <v>0</v>
      </c>
      <c r="N311" s="78"/>
      <c r="O311" s="78"/>
      <c r="P311" s="78"/>
      <c r="Q311" s="79">
        <f t="shared" si="145"/>
        <v>0</v>
      </c>
      <c r="R311" s="285">
        <f t="shared" si="146"/>
        <v>0</v>
      </c>
      <c r="S311" s="78"/>
      <c r="T311" s="78"/>
      <c r="U311" s="78"/>
      <c r="V311" s="79">
        <f t="shared" si="147"/>
        <v>0</v>
      </c>
      <c r="W311" s="285">
        <f t="shared" si="148"/>
        <v>0</v>
      </c>
      <c r="X311" s="79">
        <f t="shared" si="149"/>
        <v>0</v>
      </c>
      <c r="Y311" s="79">
        <v>1.03</v>
      </c>
      <c r="Z311" s="80">
        <v>2970.24</v>
      </c>
      <c r="AA311" s="224">
        <f t="shared" si="150"/>
        <v>3059.3471999999997</v>
      </c>
      <c r="AB311" s="81">
        <f t="shared" si="151"/>
        <v>0</v>
      </c>
    </row>
    <row r="312" spans="1:28" ht="15.75" hidden="1" customHeight="1">
      <c r="A312" s="93">
        <v>108</v>
      </c>
      <c r="B312" s="96" t="s">
        <v>830</v>
      </c>
      <c r="C312" s="97" t="s">
        <v>43</v>
      </c>
      <c r="D312" s="78"/>
      <c r="E312" s="78"/>
      <c r="F312" s="78"/>
      <c r="G312" s="79">
        <f t="shared" si="141"/>
        <v>0</v>
      </c>
      <c r="H312" s="285">
        <f t="shared" si="142"/>
        <v>0</v>
      </c>
      <c r="I312" s="78"/>
      <c r="J312" s="78"/>
      <c r="K312" s="78"/>
      <c r="L312" s="79">
        <f t="shared" si="143"/>
        <v>0</v>
      </c>
      <c r="M312" s="285">
        <f t="shared" si="144"/>
        <v>0</v>
      </c>
      <c r="N312" s="78"/>
      <c r="O312" s="78"/>
      <c r="P312" s="78"/>
      <c r="Q312" s="79">
        <f t="shared" si="145"/>
        <v>0</v>
      </c>
      <c r="R312" s="285">
        <f t="shared" si="146"/>
        <v>0</v>
      </c>
      <c r="S312" s="78"/>
      <c r="T312" s="78"/>
      <c r="U312" s="78"/>
      <c r="V312" s="79">
        <f t="shared" si="147"/>
        <v>0</v>
      </c>
      <c r="W312" s="285">
        <f t="shared" si="148"/>
        <v>0</v>
      </c>
      <c r="X312" s="79">
        <f t="shared" si="149"/>
        <v>0</v>
      </c>
      <c r="Y312" s="79">
        <v>1.03</v>
      </c>
      <c r="Z312" s="80">
        <v>2970.24</v>
      </c>
      <c r="AA312" s="224">
        <f t="shared" si="150"/>
        <v>3059.3471999999997</v>
      </c>
      <c r="AB312" s="81">
        <f t="shared" si="151"/>
        <v>0</v>
      </c>
    </row>
    <row r="313" spans="1:28" ht="15.75" hidden="1" customHeight="1">
      <c r="A313" s="93">
        <v>109</v>
      </c>
      <c r="B313" s="96" t="s">
        <v>831</v>
      </c>
      <c r="C313" s="116" t="s">
        <v>43</v>
      </c>
      <c r="D313" s="89"/>
      <c r="E313" s="89"/>
      <c r="F313" s="89"/>
      <c r="G313" s="79">
        <f t="shared" si="141"/>
        <v>0</v>
      </c>
      <c r="H313" s="285">
        <f t="shared" si="142"/>
        <v>0</v>
      </c>
      <c r="I313" s="78"/>
      <c r="J313" s="78"/>
      <c r="K313" s="78"/>
      <c r="L313" s="79">
        <f t="shared" si="143"/>
        <v>0</v>
      </c>
      <c r="M313" s="285">
        <f t="shared" si="144"/>
        <v>0</v>
      </c>
      <c r="N313" s="78"/>
      <c r="O313" s="78"/>
      <c r="P313" s="78"/>
      <c r="Q313" s="79">
        <f t="shared" si="145"/>
        <v>0</v>
      </c>
      <c r="R313" s="285">
        <f t="shared" si="146"/>
        <v>0</v>
      </c>
      <c r="S313" s="78"/>
      <c r="T313" s="78"/>
      <c r="U313" s="78"/>
      <c r="V313" s="79">
        <f t="shared" si="147"/>
        <v>0</v>
      </c>
      <c r="W313" s="285">
        <f t="shared" si="148"/>
        <v>0</v>
      </c>
      <c r="X313" s="79">
        <f t="shared" si="149"/>
        <v>0</v>
      </c>
      <c r="Y313" s="79">
        <v>1.03</v>
      </c>
      <c r="Z313" s="80">
        <v>7321.6</v>
      </c>
      <c r="AA313" s="224">
        <f t="shared" si="150"/>
        <v>7541.2480000000005</v>
      </c>
      <c r="AB313" s="81">
        <f t="shared" si="151"/>
        <v>0</v>
      </c>
    </row>
    <row r="314" spans="1:28" ht="15.75" hidden="1" customHeight="1">
      <c r="A314" s="93">
        <v>110</v>
      </c>
      <c r="B314" s="96" t="s">
        <v>832</v>
      </c>
      <c r="C314" s="116" t="s">
        <v>43</v>
      </c>
      <c r="D314" s="89"/>
      <c r="E314" s="89"/>
      <c r="F314" s="89"/>
      <c r="G314" s="79">
        <f t="shared" si="141"/>
        <v>0</v>
      </c>
      <c r="H314" s="285">
        <f t="shared" si="142"/>
        <v>0</v>
      </c>
      <c r="I314" s="78"/>
      <c r="J314" s="78"/>
      <c r="K314" s="78"/>
      <c r="L314" s="79">
        <f t="shared" si="143"/>
        <v>0</v>
      </c>
      <c r="M314" s="285">
        <f t="shared" si="144"/>
        <v>0</v>
      </c>
      <c r="N314" s="78"/>
      <c r="O314" s="78"/>
      <c r="P314" s="78"/>
      <c r="Q314" s="79">
        <f t="shared" si="145"/>
        <v>0</v>
      </c>
      <c r="R314" s="285">
        <f t="shared" si="146"/>
        <v>0</v>
      </c>
      <c r="S314" s="78"/>
      <c r="T314" s="78"/>
      <c r="U314" s="78"/>
      <c r="V314" s="79">
        <f t="shared" si="147"/>
        <v>0</v>
      </c>
      <c r="W314" s="285">
        <f t="shared" si="148"/>
        <v>0</v>
      </c>
      <c r="X314" s="79">
        <f t="shared" si="149"/>
        <v>0</v>
      </c>
      <c r="Y314" s="79">
        <v>1.03</v>
      </c>
      <c r="Z314" s="80">
        <v>5163.6000000000004</v>
      </c>
      <c r="AA314" s="224">
        <f t="shared" si="150"/>
        <v>5318.5080000000007</v>
      </c>
      <c r="AB314" s="81">
        <f t="shared" si="151"/>
        <v>0</v>
      </c>
    </row>
    <row r="315" spans="1:28" ht="15.75" hidden="1" customHeight="1">
      <c r="A315" s="93">
        <v>111</v>
      </c>
      <c r="B315" s="96" t="s">
        <v>833</v>
      </c>
      <c r="C315" s="116" t="s">
        <v>43</v>
      </c>
      <c r="D315" s="89"/>
      <c r="E315" s="89"/>
      <c r="F315" s="89"/>
      <c r="G315" s="79">
        <f t="shared" si="141"/>
        <v>0</v>
      </c>
      <c r="H315" s="285">
        <f t="shared" si="142"/>
        <v>0</v>
      </c>
      <c r="I315" s="78"/>
      <c r="J315" s="78"/>
      <c r="K315" s="78"/>
      <c r="L315" s="79">
        <f t="shared" si="143"/>
        <v>0</v>
      </c>
      <c r="M315" s="285">
        <f t="shared" si="144"/>
        <v>0</v>
      </c>
      <c r="N315" s="78"/>
      <c r="O315" s="78"/>
      <c r="P315" s="78"/>
      <c r="Q315" s="79">
        <f t="shared" si="145"/>
        <v>0</v>
      </c>
      <c r="R315" s="285">
        <f t="shared" si="146"/>
        <v>0</v>
      </c>
      <c r="S315" s="78"/>
      <c r="T315" s="78"/>
      <c r="U315" s="78"/>
      <c r="V315" s="79">
        <f t="shared" si="147"/>
        <v>0</v>
      </c>
      <c r="W315" s="285">
        <f t="shared" si="148"/>
        <v>0</v>
      </c>
      <c r="X315" s="79">
        <f t="shared" si="149"/>
        <v>0</v>
      </c>
      <c r="Y315" s="79">
        <v>1.03</v>
      </c>
      <c r="Z315" s="80">
        <v>4843.28</v>
      </c>
      <c r="AA315" s="224">
        <f t="shared" si="150"/>
        <v>4988.5783999999994</v>
      </c>
      <c r="AB315" s="81">
        <f t="shared" si="151"/>
        <v>0</v>
      </c>
    </row>
    <row r="316" spans="1:28" ht="15.75" hidden="1" customHeight="1">
      <c r="A316" s="93">
        <v>112</v>
      </c>
      <c r="B316" s="96" t="s">
        <v>834</v>
      </c>
      <c r="C316" s="116" t="s">
        <v>43</v>
      </c>
      <c r="D316" s="89"/>
      <c r="E316" s="89"/>
      <c r="F316" s="89"/>
      <c r="G316" s="79">
        <f t="shared" si="141"/>
        <v>0</v>
      </c>
      <c r="H316" s="285">
        <f t="shared" si="142"/>
        <v>0</v>
      </c>
      <c r="I316" s="78"/>
      <c r="J316" s="78"/>
      <c r="K316" s="78"/>
      <c r="L316" s="79">
        <f t="shared" si="143"/>
        <v>0</v>
      </c>
      <c r="M316" s="285">
        <f t="shared" si="144"/>
        <v>0</v>
      </c>
      <c r="N316" s="78"/>
      <c r="O316" s="78"/>
      <c r="P316" s="78"/>
      <c r="Q316" s="79">
        <f t="shared" si="145"/>
        <v>0</v>
      </c>
      <c r="R316" s="285">
        <f t="shared" si="146"/>
        <v>0</v>
      </c>
      <c r="S316" s="78"/>
      <c r="T316" s="78"/>
      <c r="U316" s="78"/>
      <c r="V316" s="79">
        <f t="shared" si="147"/>
        <v>0</v>
      </c>
      <c r="W316" s="285">
        <f t="shared" si="148"/>
        <v>0</v>
      </c>
      <c r="X316" s="79">
        <f t="shared" si="149"/>
        <v>0</v>
      </c>
      <c r="Y316" s="79">
        <v>1.03</v>
      </c>
      <c r="Z316" s="80">
        <v>4843.28</v>
      </c>
      <c r="AA316" s="224">
        <f t="shared" si="150"/>
        <v>4988.5783999999994</v>
      </c>
      <c r="AB316" s="81">
        <f t="shared" si="151"/>
        <v>0</v>
      </c>
    </row>
    <row r="317" spans="1:28" ht="15.75" hidden="1" customHeight="1">
      <c r="A317" s="93">
        <v>113</v>
      </c>
      <c r="B317" s="96" t="s">
        <v>835</v>
      </c>
      <c r="C317" s="116" t="s">
        <v>43</v>
      </c>
      <c r="D317" s="89"/>
      <c r="E317" s="89"/>
      <c r="F317" s="89"/>
      <c r="G317" s="79">
        <f t="shared" si="141"/>
        <v>0</v>
      </c>
      <c r="H317" s="285">
        <f t="shared" si="142"/>
        <v>0</v>
      </c>
      <c r="I317" s="78"/>
      <c r="J317" s="78"/>
      <c r="K317" s="78"/>
      <c r="L317" s="79">
        <f t="shared" si="143"/>
        <v>0</v>
      </c>
      <c r="M317" s="285">
        <f t="shared" si="144"/>
        <v>0</v>
      </c>
      <c r="N317" s="78"/>
      <c r="O317" s="78"/>
      <c r="P317" s="78"/>
      <c r="Q317" s="79">
        <f t="shared" si="145"/>
        <v>0</v>
      </c>
      <c r="R317" s="285">
        <f t="shared" si="146"/>
        <v>0</v>
      </c>
      <c r="S317" s="78"/>
      <c r="T317" s="78"/>
      <c r="U317" s="78"/>
      <c r="V317" s="79">
        <f t="shared" si="147"/>
        <v>0</v>
      </c>
      <c r="W317" s="285">
        <f t="shared" si="148"/>
        <v>0</v>
      </c>
      <c r="X317" s="79">
        <f t="shared" si="149"/>
        <v>0</v>
      </c>
      <c r="Y317" s="79">
        <v>1.03</v>
      </c>
      <c r="Z317" s="80">
        <v>4843.28</v>
      </c>
      <c r="AA317" s="224">
        <f t="shared" si="150"/>
        <v>4988.5783999999994</v>
      </c>
      <c r="AB317" s="81">
        <f t="shared" si="151"/>
        <v>0</v>
      </c>
    </row>
    <row r="318" spans="1:28" ht="15.75" hidden="1" customHeight="1">
      <c r="A318" s="93">
        <v>114</v>
      </c>
      <c r="B318" s="96" t="s">
        <v>836</v>
      </c>
      <c r="C318" s="116" t="s">
        <v>43</v>
      </c>
      <c r="D318" s="89"/>
      <c r="E318" s="89"/>
      <c r="F318" s="89"/>
      <c r="G318" s="79">
        <f t="shared" si="141"/>
        <v>0</v>
      </c>
      <c r="H318" s="285">
        <f t="shared" si="142"/>
        <v>0</v>
      </c>
      <c r="I318" s="78"/>
      <c r="J318" s="78"/>
      <c r="K318" s="78"/>
      <c r="L318" s="79">
        <f t="shared" si="143"/>
        <v>0</v>
      </c>
      <c r="M318" s="285">
        <f t="shared" si="144"/>
        <v>0</v>
      </c>
      <c r="N318" s="78"/>
      <c r="O318" s="78"/>
      <c r="P318" s="78"/>
      <c r="Q318" s="79">
        <f t="shared" si="145"/>
        <v>0</v>
      </c>
      <c r="R318" s="285">
        <f t="shared" si="146"/>
        <v>0</v>
      </c>
      <c r="S318" s="78"/>
      <c r="T318" s="78"/>
      <c r="U318" s="78"/>
      <c r="V318" s="79">
        <f t="shared" si="147"/>
        <v>0</v>
      </c>
      <c r="W318" s="285">
        <f t="shared" si="148"/>
        <v>0</v>
      </c>
      <c r="X318" s="79">
        <f t="shared" si="149"/>
        <v>0</v>
      </c>
      <c r="Y318" s="79">
        <v>1.03</v>
      </c>
      <c r="Z318" s="80">
        <v>6355.44</v>
      </c>
      <c r="AA318" s="224">
        <f t="shared" si="150"/>
        <v>6546.1031999999996</v>
      </c>
      <c r="AB318" s="81">
        <f t="shared" si="151"/>
        <v>0</v>
      </c>
    </row>
    <row r="319" spans="1:28" ht="15.75" hidden="1" customHeight="1">
      <c r="A319" s="93">
        <v>115</v>
      </c>
      <c r="B319" s="96" t="s">
        <v>837</v>
      </c>
      <c r="C319" s="116" t="s">
        <v>43</v>
      </c>
      <c r="D319" s="89"/>
      <c r="E319" s="89"/>
      <c r="F319" s="89"/>
      <c r="G319" s="79">
        <f t="shared" si="141"/>
        <v>0</v>
      </c>
      <c r="H319" s="285">
        <f t="shared" si="142"/>
        <v>0</v>
      </c>
      <c r="I319" s="78"/>
      <c r="J319" s="78"/>
      <c r="K319" s="78"/>
      <c r="L319" s="79">
        <f t="shared" si="143"/>
        <v>0</v>
      </c>
      <c r="M319" s="285">
        <f t="shared" si="144"/>
        <v>0</v>
      </c>
      <c r="N319" s="78"/>
      <c r="O319" s="78"/>
      <c r="P319" s="78"/>
      <c r="Q319" s="79">
        <f t="shared" si="145"/>
        <v>0</v>
      </c>
      <c r="R319" s="285">
        <f t="shared" si="146"/>
        <v>0</v>
      </c>
      <c r="S319" s="78"/>
      <c r="T319" s="78"/>
      <c r="U319" s="78"/>
      <c r="V319" s="79">
        <f t="shared" si="147"/>
        <v>0</v>
      </c>
      <c r="W319" s="285">
        <f t="shared" si="148"/>
        <v>0</v>
      </c>
      <c r="X319" s="79">
        <f t="shared" si="149"/>
        <v>0</v>
      </c>
      <c r="Y319" s="79">
        <v>1.03</v>
      </c>
      <c r="Z319" s="80">
        <v>3070.08</v>
      </c>
      <c r="AA319" s="224">
        <f t="shared" si="150"/>
        <v>3162.1824000000001</v>
      </c>
      <c r="AB319" s="81">
        <f t="shared" si="151"/>
        <v>0</v>
      </c>
    </row>
    <row r="320" spans="1:28" ht="15.75" hidden="1" customHeight="1">
      <c r="A320" s="93">
        <v>116</v>
      </c>
      <c r="B320" s="96" t="s">
        <v>838</v>
      </c>
      <c r="C320" s="116" t="s">
        <v>43</v>
      </c>
      <c r="D320" s="89"/>
      <c r="E320" s="89"/>
      <c r="F320" s="89"/>
      <c r="G320" s="79">
        <f t="shared" si="141"/>
        <v>0</v>
      </c>
      <c r="H320" s="285">
        <f t="shared" si="142"/>
        <v>0</v>
      </c>
      <c r="I320" s="78"/>
      <c r="J320" s="78"/>
      <c r="K320" s="78"/>
      <c r="L320" s="79">
        <f t="shared" si="143"/>
        <v>0</v>
      </c>
      <c r="M320" s="285">
        <f t="shared" si="144"/>
        <v>0</v>
      </c>
      <c r="N320" s="78"/>
      <c r="O320" s="78"/>
      <c r="P320" s="78"/>
      <c r="Q320" s="79">
        <f t="shared" si="145"/>
        <v>0</v>
      </c>
      <c r="R320" s="285">
        <f t="shared" si="146"/>
        <v>0</v>
      </c>
      <c r="S320" s="78"/>
      <c r="T320" s="78"/>
      <c r="U320" s="78"/>
      <c r="V320" s="79">
        <f t="shared" si="147"/>
        <v>0</v>
      </c>
      <c r="W320" s="285">
        <f t="shared" si="148"/>
        <v>0</v>
      </c>
      <c r="X320" s="79">
        <f t="shared" si="149"/>
        <v>0</v>
      </c>
      <c r="Y320" s="79">
        <v>1.03</v>
      </c>
      <c r="Z320" s="80">
        <v>2707.12</v>
      </c>
      <c r="AA320" s="224">
        <f t="shared" si="150"/>
        <v>2788.3335999999999</v>
      </c>
      <c r="AB320" s="81">
        <f t="shared" si="151"/>
        <v>0</v>
      </c>
    </row>
    <row r="321" spans="1:28" ht="15.75" hidden="1" customHeight="1">
      <c r="A321" s="93">
        <v>117</v>
      </c>
      <c r="B321" s="96" t="s">
        <v>839</v>
      </c>
      <c r="C321" s="116" t="s">
        <v>43</v>
      </c>
      <c r="D321" s="89"/>
      <c r="E321" s="89"/>
      <c r="F321" s="89"/>
      <c r="G321" s="79">
        <f t="shared" si="141"/>
        <v>0</v>
      </c>
      <c r="H321" s="285">
        <f t="shared" si="142"/>
        <v>0</v>
      </c>
      <c r="I321" s="78"/>
      <c r="J321" s="78"/>
      <c r="K321" s="78"/>
      <c r="L321" s="79">
        <f t="shared" si="143"/>
        <v>0</v>
      </c>
      <c r="M321" s="285">
        <f t="shared" si="144"/>
        <v>0</v>
      </c>
      <c r="N321" s="78"/>
      <c r="O321" s="78"/>
      <c r="P321" s="78"/>
      <c r="Q321" s="79">
        <f t="shared" si="145"/>
        <v>0</v>
      </c>
      <c r="R321" s="285">
        <f t="shared" si="146"/>
        <v>0</v>
      </c>
      <c r="S321" s="78"/>
      <c r="T321" s="78"/>
      <c r="U321" s="78"/>
      <c r="V321" s="79">
        <f t="shared" si="147"/>
        <v>0</v>
      </c>
      <c r="W321" s="285">
        <f t="shared" si="148"/>
        <v>0</v>
      </c>
      <c r="X321" s="79">
        <f t="shared" si="149"/>
        <v>0</v>
      </c>
      <c r="Y321" s="79">
        <v>1.03</v>
      </c>
      <c r="Z321" s="80">
        <v>2317.12</v>
      </c>
      <c r="AA321" s="224">
        <f t="shared" si="150"/>
        <v>2386.6336000000001</v>
      </c>
      <c r="AB321" s="81">
        <f t="shared" si="151"/>
        <v>0</v>
      </c>
    </row>
    <row r="322" spans="1:28" ht="15.75" hidden="1" customHeight="1">
      <c r="A322" s="93">
        <v>118</v>
      </c>
      <c r="B322" s="96" t="s">
        <v>840</v>
      </c>
      <c r="C322" s="116" t="s">
        <v>43</v>
      </c>
      <c r="D322" s="89"/>
      <c r="E322" s="89"/>
      <c r="F322" s="89"/>
      <c r="G322" s="79">
        <f t="shared" si="141"/>
        <v>0</v>
      </c>
      <c r="H322" s="285">
        <f t="shared" si="142"/>
        <v>0</v>
      </c>
      <c r="I322" s="78"/>
      <c r="J322" s="78"/>
      <c r="K322" s="78"/>
      <c r="L322" s="79">
        <f t="shared" si="143"/>
        <v>0</v>
      </c>
      <c r="M322" s="285">
        <f t="shared" si="144"/>
        <v>0</v>
      </c>
      <c r="N322" s="78"/>
      <c r="O322" s="78"/>
      <c r="P322" s="78"/>
      <c r="Q322" s="79">
        <f t="shared" si="145"/>
        <v>0</v>
      </c>
      <c r="R322" s="285">
        <f t="shared" si="146"/>
        <v>0</v>
      </c>
      <c r="S322" s="78"/>
      <c r="T322" s="78"/>
      <c r="U322" s="78"/>
      <c r="V322" s="79">
        <f t="shared" si="147"/>
        <v>0</v>
      </c>
      <c r="W322" s="285">
        <f t="shared" si="148"/>
        <v>0</v>
      </c>
      <c r="X322" s="79">
        <f t="shared" si="149"/>
        <v>0</v>
      </c>
      <c r="Y322" s="79">
        <v>1.03</v>
      </c>
      <c r="Z322" s="80">
        <v>2475.1999999999998</v>
      </c>
      <c r="AA322" s="224">
        <f t="shared" si="150"/>
        <v>2549.4559999999997</v>
      </c>
      <c r="AB322" s="81">
        <f t="shared" si="151"/>
        <v>0</v>
      </c>
    </row>
    <row r="323" spans="1:28" ht="15.75" hidden="1" customHeight="1">
      <c r="A323" s="93">
        <v>119</v>
      </c>
      <c r="B323" s="96" t="s">
        <v>841</v>
      </c>
      <c r="C323" s="116" t="s">
        <v>43</v>
      </c>
      <c r="D323" s="89"/>
      <c r="E323" s="89"/>
      <c r="F323" s="89"/>
      <c r="G323" s="79">
        <f t="shared" si="141"/>
        <v>0</v>
      </c>
      <c r="H323" s="285">
        <f t="shared" si="142"/>
        <v>0</v>
      </c>
      <c r="I323" s="78"/>
      <c r="J323" s="78"/>
      <c r="K323" s="78"/>
      <c r="L323" s="79">
        <f t="shared" si="143"/>
        <v>0</v>
      </c>
      <c r="M323" s="285">
        <f t="shared" si="144"/>
        <v>0</v>
      </c>
      <c r="N323" s="78"/>
      <c r="O323" s="78"/>
      <c r="P323" s="78"/>
      <c r="Q323" s="79">
        <f t="shared" si="145"/>
        <v>0</v>
      </c>
      <c r="R323" s="285">
        <f t="shared" si="146"/>
        <v>0</v>
      </c>
      <c r="S323" s="78"/>
      <c r="T323" s="78"/>
      <c r="U323" s="78"/>
      <c r="V323" s="79">
        <f t="shared" si="147"/>
        <v>0</v>
      </c>
      <c r="W323" s="285">
        <f t="shared" si="148"/>
        <v>0</v>
      </c>
      <c r="X323" s="79">
        <f t="shared" si="149"/>
        <v>0</v>
      </c>
      <c r="Y323" s="79">
        <v>1.03</v>
      </c>
      <c r="Z323" s="80">
        <v>2475.1999999999998</v>
      </c>
      <c r="AA323" s="224">
        <f t="shared" si="150"/>
        <v>2549.4559999999997</v>
      </c>
      <c r="AB323" s="81">
        <f t="shared" si="151"/>
        <v>0</v>
      </c>
    </row>
    <row r="324" spans="1:28" ht="15.75" hidden="1" customHeight="1">
      <c r="A324" s="93">
        <v>120</v>
      </c>
      <c r="B324" s="96" t="s">
        <v>842</v>
      </c>
      <c r="C324" s="116" t="s">
        <v>43</v>
      </c>
      <c r="D324" s="89"/>
      <c r="E324" s="89"/>
      <c r="F324" s="89"/>
      <c r="G324" s="79">
        <f t="shared" si="141"/>
        <v>0</v>
      </c>
      <c r="H324" s="285">
        <f t="shared" si="142"/>
        <v>0</v>
      </c>
      <c r="I324" s="78"/>
      <c r="J324" s="78"/>
      <c r="K324" s="78"/>
      <c r="L324" s="79">
        <f t="shared" si="143"/>
        <v>0</v>
      </c>
      <c r="M324" s="285">
        <f t="shared" si="144"/>
        <v>0</v>
      </c>
      <c r="N324" s="78"/>
      <c r="O324" s="78"/>
      <c r="P324" s="78"/>
      <c r="Q324" s="79">
        <f t="shared" si="145"/>
        <v>0</v>
      </c>
      <c r="R324" s="285">
        <f t="shared" si="146"/>
        <v>0</v>
      </c>
      <c r="S324" s="78"/>
      <c r="T324" s="78"/>
      <c r="U324" s="78"/>
      <c r="V324" s="79">
        <f t="shared" si="147"/>
        <v>0</v>
      </c>
      <c r="W324" s="285">
        <f t="shared" si="148"/>
        <v>0</v>
      </c>
      <c r="X324" s="79">
        <f t="shared" si="149"/>
        <v>0</v>
      </c>
      <c r="Y324" s="79">
        <v>1.03</v>
      </c>
      <c r="Z324" s="80">
        <v>2475.1999999999998</v>
      </c>
      <c r="AA324" s="224">
        <f t="shared" si="150"/>
        <v>2549.4559999999997</v>
      </c>
      <c r="AB324" s="81">
        <f t="shared" si="151"/>
        <v>0</v>
      </c>
    </row>
    <row r="325" spans="1:28" ht="15.75" customHeight="1">
      <c r="A325" s="93">
        <v>7</v>
      </c>
      <c r="B325" s="96" t="s">
        <v>843</v>
      </c>
      <c r="C325" s="116" t="s">
        <v>43</v>
      </c>
      <c r="D325" s="89"/>
      <c r="E325" s="89"/>
      <c r="F325" s="89"/>
      <c r="G325" s="79">
        <f t="shared" si="141"/>
        <v>0</v>
      </c>
      <c r="H325" s="285">
        <f t="shared" si="142"/>
        <v>0</v>
      </c>
      <c r="I325" s="78"/>
      <c r="J325" s="78"/>
      <c r="K325" s="78"/>
      <c r="L325" s="79">
        <f t="shared" si="143"/>
        <v>0</v>
      </c>
      <c r="M325" s="285">
        <f t="shared" si="144"/>
        <v>0</v>
      </c>
      <c r="N325" s="78">
        <v>1</v>
      </c>
      <c r="O325" s="78"/>
      <c r="P325" s="78"/>
      <c r="Q325" s="79">
        <f t="shared" si="145"/>
        <v>1</v>
      </c>
      <c r="R325" s="285">
        <f t="shared" si="146"/>
        <v>3149.328</v>
      </c>
      <c r="S325" s="78"/>
      <c r="T325" s="78"/>
      <c r="U325" s="78"/>
      <c r="V325" s="79">
        <f t="shared" si="147"/>
        <v>0</v>
      </c>
      <c r="W325" s="285">
        <f t="shared" si="148"/>
        <v>0</v>
      </c>
      <c r="X325" s="79">
        <f t="shared" si="149"/>
        <v>1</v>
      </c>
      <c r="Y325" s="79">
        <v>1.03</v>
      </c>
      <c r="Z325" s="80">
        <v>3057.6</v>
      </c>
      <c r="AA325" s="224">
        <f t="shared" si="150"/>
        <v>3149.328</v>
      </c>
      <c r="AB325" s="81">
        <f t="shared" si="151"/>
        <v>3149.328</v>
      </c>
    </row>
    <row r="326" spans="1:28" ht="15.75" customHeight="1">
      <c r="A326" s="93">
        <v>8</v>
      </c>
      <c r="B326" s="96" t="s">
        <v>844</v>
      </c>
      <c r="C326" s="116" t="s">
        <v>43</v>
      </c>
      <c r="D326" s="89"/>
      <c r="E326" s="89"/>
      <c r="F326" s="89"/>
      <c r="G326" s="79">
        <f t="shared" si="141"/>
        <v>0</v>
      </c>
      <c r="H326" s="285">
        <f t="shared" si="142"/>
        <v>0</v>
      </c>
      <c r="I326" s="78"/>
      <c r="J326" s="78"/>
      <c r="K326" s="78"/>
      <c r="L326" s="79">
        <f t="shared" si="143"/>
        <v>0</v>
      </c>
      <c r="M326" s="285">
        <f t="shared" si="144"/>
        <v>0</v>
      </c>
      <c r="N326" s="78">
        <v>1</v>
      </c>
      <c r="O326" s="78"/>
      <c r="P326" s="78"/>
      <c r="Q326" s="79">
        <f t="shared" si="145"/>
        <v>1</v>
      </c>
      <c r="R326" s="285">
        <f t="shared" si="146"/>
        <v>3031.4960000000001</v>
      </c>
      <c r="S326" s="78"/>
      <c r="T326" s="78"/>
      <c r="U326" s="78"/>
      <c r="V326" s="79">
        <f t="shared" si="147"/>
        <v>0</v>
      </c>
      <c r="W326" s="285">
        <f t="shared" si="148"/>
        <v>0</v>
      </c>
      <c r="X326" s="79">
        <f t="shared" si="149"/>
        <v>1</v>
      </c>
      <c r="Y326" s="79">
        <v>1.03</v>
      </c>
      <c r="Z326" s="80">
        <v>2943.2</v>
      </c>
      <c r="AA326" s="224">
        <f t="shared" si="150"/>
        <v>3031.4960000000001</v>
      </c>
      <c r="AB326" s="81">
        <f t="shared" si="151"/>
        <v>3031.4960000000001</v>
      </c>
    </row>
    <row r="327" spans="1:28" ht="15.75" customHeight="1">
      <c r="A327" s="93">
        <v>9</v>
      </c>
      <c r="B327" s="96" t="s">
        <v>845</v>
      </c>
      <c r="C327" s="116" t="s">
        <v>43</v>
      </c>
      <c r="D327" s="89"/>
      <c r="E327" s="89"/>
      <c r="F327" s="89"/>
      <c r="G327" s="79">
        <f t="shared" si="141"/>
        <v>0</v>
      </c>
      <c r="H327" s="285">
        <f t="shared" si="142"/>
        <v>0</v>
      </c>
      <c r="I327" s="78"/>
      <c r="J327" s="78"/>
      <c r="K327" s="78"/>
      <c r="L327" s="79">
        <f t="shared" si="143"/>
        <v>0</v>
      </c>
      <c r="M327" s="285">
        <f t="shared" si="144"/>
        <v>0</v>
      </c>
      <c r="N327" s="78">
        <v>1</v>
      </c>
      <c r="O327" s="78"/>
      <c r="P327" s="78"/>
      <c r="Q327" s="79">
        <f t="shared" si="145"/>
        <v>1</v>
      </c>
      <c r="R327" s="285">
        <f t="shared" si="146"/>
        <v>3031.4960000000001</v>
      </c>
      <c r="S327" s="78"/>
      <c r="T327" s="78"/>
      <c r="U327" s="78"/>
      <c r="V327" s="79">
        <f t="shared" si="147"/>
        <v>0</v>
      </c>
      <c r="W327" s="285">
        <f t="shared" si="148"/>
        <v>0</v>
      </c>
      <c r="X327" s="79">
        <f t="shared" si="149"/>
        <v>1</v>
      </c>
      <c r="Y327" s="79">
        <v>1.03</v>
      </c>
      <c r="Z327" s="80">
        <v>2943.2</v>
      </c>
      <c r="AA327" s="224">
        <f t="shared" si="150"/>
        <v>3031.4960000000001</v>
      </c>
      <c r="AB327" s="81">
        <f t="shared" si="151"/>
        <v>3031.4960000000001</v>
      </c>
    </row>
    <row r="328" spans="1:28" ht="15.75" customHeight="1">
      <c r="A328" s="93">
        <v>10</v>
      </c>
      <c r="B328" s="96" t="s">
        <v>846</v>
      </c>
      <c r="C328" s="97" t="s">
        <v>43</v>
      </c>
      <c r="D328" s="78"/>
      <c r="E328" s="78"/>
      <c r="F328" s="78"/>
      <c r="G328" s="79">
        <f t="shared" si="141"/>
        <v>0</v>
      </c>
      <c r="H328" s="285">
        <f t="shared" si="142"/>
        <v>0</v>
      </c>
      <c r="I328" s="78"/>
      <c r="J328" s="78"/>
      <c r="K328" s="78"/>
      <c r="L328" s="79">
        <f t="shared" si="143"/>
        <v>0</v>
      </c>
      <c r="M328" s="285">
        <f t="shared" si="144"/>
        <v>0</v>
      </c>
      <c r="N328" s="78">
        <v>1</v>
      </c>
      <c r="O328" s="78"/>
      <c r="P328" s="78"/>
      <c r="Q328" s="79">
        <f t="shared" si="145"/>
        <v>1</v>
      </c>
      <c r="R328" s="285">
        <f t="shared" si="146"/>
        <v>3031.4960000000001</v>
      </c>
      <c r="S328" s="78"/>
      <c r="T328" s="78"/>
      <c r="U328" s="78"/>
      <c r="V328" s="79">
        <f t="shared" si="147"/>
        <v>0</v>
      </c>
      <c r="W328" s="285">
        <f t="shared" si="148"/>
        <v>0</v>
      </c>
      <c r="X328" s="79">
        <f t="shared" si="149"/>
        <v>1</v>
      </c>
      <c r="Y328" s="79">
        <v>1.03</v>
      </c>
      <c r="Z328" s="80">
        <v>2943.2</v>
      </c>
      <c r="AA328" s="224">
        <f t="shared" si="150"/>
        <v>3031.4960000000001</v>
      </c>
      <c r="AB328" s="81">
        <f t="shared" si="151"/>
        <v>3031.4960000000001</v>
      </c>
    </row>
    <row r="329" spans="1:28" ht="15.75" hidden="1" customHeight="1">
      <c r="A329" s="93">
        <v>125</v>
      </c>
      <c r="B329" s="96" t="s">
        <v>847</v>
      </c>
      <c r="C329" s="116" t="s">
        <v>43</v>
      </c>
      <c r="D329" s="89"/>
      <c r="E329" s="89"/>
      <c r="F329" s="89"/>
      <c r="G329" s="79">
        <f t="shared" si="141"/>
        <v>0</v>
      </c>
      <c r="H329" s="285">
        <f t="shared" si="142"/>
        <v>0</v>
      </c>
      <c r="I329" s="78"/>
      <c r="J329" s="78"/>
      <c r="K329" s="78"/>
      <c r="L329" s="79">
        <f t="shared" si="143"/>
        <v>0</v>
      </c>
      <c r="M329" s="285">
        <f t="shared" si="144"/>
        <v>0</v>
      </c>
      <c r="N329" s="78"/>
      <c r="O329" s="78"/>
      <c r="P329" s="78"/>
      <c r="Q329" s="79">
        <f t="shared" si="145"/>
        <v>0</v>
      </c>
      <c r="R329" s="285">
        <f t="shared" si="146"/>
        <v>0</v>
      </c>
      <c r="S329" s="78"/>
      <c r="T329" s="78"/>
      <c r="U329" s="78"/>
      <c r="V329" s="79">
        <f t="shared" si="147"/>
        <v>0</v>
      </c>
      <c r="W329" s="285">
        <f t="shared" si="148"/>
        <v>0</v>
      </c>
      <c r="X329" s="79">
        <f t="shared" si="149"/>
        <v>0</v>
      </c>
      <c r="Y329" s="79">
        <v>1.03</v>
      </c>
      <c r="Z329" s="80">
        <v>7280</v>
      </c>
      <c r="AA329" s="224">
        <f t="shared" si="150"/>
        <v>7498.4000000000005</v>
      </c>
      <c r="AB329" s="81">
        <f t="shared" si="151"/>
        <v>0</v>
      </c>
    </row>
    <row r="330" spans="1:28" ht="15.75" hidden="1" customHeight="1">
      <c r="A330" s="93">
        <v>126</v>
      </c>
      <c r="B330" s="96" t="s">
        <v>848</v>
      </c>
      <c r="C330" s="116" t="s">
        <v>43</v>
      </c>
      <c r="D330" s="89"/>
      <c r="E330" s="89"/>
      <c r="F330" s="89"/>
      <c r="G330" s="79">
        <f t="shared" si="141"/>
        <v>0</v>
      </c>
      <c r="H330" s="285">
        <f t="shared" si="142"/>
        <v>0</v>
      </c>
      <c r="I330" s="78"/>
      <c r="J330" s="78"/>
      <c r="K330" s="78"/>
      <c r="L330" s="79">
        <f t="shared" si="143"/>
        <v>0</v>
      </c>
      <c r="M330" s="285">
        <f t="shared" si="144"/>
        <v>0</v>
      </c>
      <c r="N330" s="78"/>
      <c r="O330" s="78"/>
      <c r="P330" s="78"/>
      <c r="Q330" s="79">
        <f t="shared" si="145"/>
        <v>0</v>
      </c>
      <c r="R330" s="285">
        <f t="shared" si="146"/>
        <v>0</v>
      </c>
      <c r="S330" s="78"/>
      <c r="T330" s="78"/>
      <c r="U330" s="78"/>
      <c r="V330" s="79">
        <f t="shared" si="147"/>
        <v>0</v>
      </c>
      <c r="W330" s="285">
        <f t="shared" si="148"/>
        <v>0</v>
      </c>
      <c r="X330" s="79">
        <f t="shared" si="149"/>
        <v>0</v>
      </c>
      <c r="Y330" s="79">
        <v>1.03</v>
      </c>
      <c r="Z330" s="80">
        <v>6595.68</v>
      </c>
      <c r="AA330" s="224">
        <f t="shared" si="150"/>
        <v>6793.5504000000001</v>
      </c>
      <c r="AB330" s="81">
        <f t="shared" si="151"/>
        <v>0</v>
      </c>
    </row>
    <row r="331" spans="1:28" ht="15.75" hidden="1" customHeight="1">
      <c r="A331" s="93">
        <v>127</v>
      </c>
      <c r="B331" s="96" t="s">
        <v>849</v>
      </c>
      <c r="C331" s="116" t="s">
        <v>43</v>
      </c>
      <c r="D331" s="89"/>
      <c r="E331" s="89"/>
      <c r="F331" s="89"/>
      <c r="G331" s="79">
        <f t="shared" si="141"/>
        <v>0</v>
      </c>
      <c r="H331" s="285">
        <f t="shared" si="142"/>
        <v>0</v>
      </c>
      <c r="I331" s="78"/>
      <c r="J331" s="78"/>
      <c r="K331" s="78"/>
      <c r="L331" s="79">
        <f t="shared" si="143"/>
        <v>0</v>
      </c>
      <c r="M331" s="285">
        <f t="shared" si="144"/>
        <v>0</v>
      </c>
      <c r="N331" s="78"/>
      <c r="O331" s="78"/>
      <c r="P331" s="78"/>
      <c r="Q331" s="79">
        <f t="shared" si="145"/>
        <v>0</v>
      </c>
      <c r="R331" s="285">
        <f t="shared" si="146"/>
        <v>0</v>
      </c>
      <c r="S331" s="78"/>
      <c r="T331" s="78"/>
      <c r="U331" s="78"/>
      <c r="V331" s="79">
        <f t="shared" si="147"/>
        <v>0</v>
      </c>
      <c r="W331" s="285">
        <f t="shared" si="148"/>
        <v>0</v>
      </c>
      <c r="X331" s="79">
        <f t="shared" si="149"/>
        <v>0</v>
      </c>
      <c r="Y331" s="79">
        <v>1.03</v>
      </c>
      <c r="Z331" s="80">
        <v>9655.36</v>
      </c>
      <c r="AA331" s="224">
        <f t="shared" si="150"/>
        <v>9945.0208000000002</v>
      </c>
      <c r="AB331" s="81">
        <f t="shared" si="151"/>
        <v>0</v>
      </c>
    </row>
    <row r="332" spans="1:28" ht="15.75" hidden="1" customHeight="1">
      <c r="A332" s="93">
        <v>128</v>
      </c>
      <c r="B332" s="96" t="s">
        <v>850</v>
      </c>
      <c r="C332" s="116" t="s">
        <v>43</v>
      </c>
      <c r="D332" s="89"/>
      <c r="E332" s="89"/>
      <c r="F332" s="89"/>
      <c r="G332" s="79">
        <f t="shared" si="141"/>
        <v>0</v>
      </c>
      <c r="H332" s="285">
        <f t="shared" si="142"/>
        <v>0</v>
      </c>
      <c r="I332" s="78"/>
      <c r="J332" s="78"/>
      <c r="K332" s="78"/>
      <c r="L332" s="79">
        <f t="shared" si="143"/>
        <v>0</v>
      </c>
      <c r="M332" s="285">
        <f t="shared" si="144"/>
        <v>0</v>
      </c>
      <c r="N332" s="78"/>
      <c r="O332" s="78"/>
      <c r="P332" s="78"/>
      <c r="Q332" s="79">
        <f t="shared" si="145"/>
        <v>0</v>
      </c>
      <c r="R332" s="285">
        <f t="shared" si="146"/>
        <v>0</v>
      </c>
      <c r="S332" s="78"/>
      <c r="T332" s="78"/>
      <c r="U332" s="78"/>
      <c r="V332" s="79">
        <f t="shared" si="147"/>
        <v>0</v>
      </c>
      <c r="W332" s="285">
        <f t="shared" si="148"/>
        <v>0</v>
      </c>
      <c r="X332" s="79">
        <f t="shared" si="149"/>
        <v>0</v>
      </c>
      <c r="Y332" s="79">
        <v>1.03</v>
      </c>
      <c r="Z332" s="80">
        <v>9655.36</v>
      </c>
      <c r="AA332" s="224">
        <f t="shared" si="150"/>
        <v>9945.0208000000002</v>
      </c>
      <c r="AB332" s="81">
        <f t="shared" si="151"/>
        <v>0</v>
      </c>
    </row>
    <row r="333" spans="1:28" ht="15.75" hidden="1" customHeight="1">
      <c r="A333" s="93">
        <v>129</v>
      </c>
      <c r="B333" s="96" t="s">
        <v>851</v>
      </c>
      <c r="C333" s="116" t="s">
        <v>43</v>
      </c>
      <c r="D333" s="89"/>
      <c r="E333" s="89"/>
      <c r="F333" s="89"/>
      <c r="G333" s="79">
        <f t="shared" si="141"/>
        <v>0</v>
      </c>
      <c r="H333" s="285">
        <f t="shared" si="142"/>
        <v>0</v>
      </c>
      <c r="I333" s="78"/>
      <c r="J333" s="78"/>
      <c r="K333" s="78"/>
      <c r="L333" s="79">
        <f t="shared" si="143"/>
        <v>0</v>
      </c>
      <c r="M333" s="285">
        <f t="shared" si="144"/>
        <v>0</v>
      </c>
      <c r="N333" s="78"/>
      <c r="O333" s="78"/>
      <c r="P333" s="78"/>
      <c r="Q333" s="79">
        <f t="shared" si="145"/>
        <v>0</v>
      </c>
      <c r="R333" s="285">
        <f t="shared" si="146"/>
        <v>0</v>
      </c>
      <c r="S333" s="78"/>
      <c r="T333" s="78"/>
      <c r="U333" s="78"/>
      <c r="V333" s="79">
        <f t="shared" si="147"/>
        <v>0</v>
      </c>
      <c r="W333" s="285">
        <f t="shared" si="148"/>
        <v>0</v>
      </c>
      <c r="X333" s="79">
        <f t="shared" si="149"/>
        <v>0</v>
      </c>
      <c r="Y333" s="79">
        <v>1.03</v>
      </c>
      <c r="Z333" s="80">
        <v>9655.36</v>
      </c>
      <c r="AA333" s="224">
        <f t="shared" si="150"/>
        <v>9945.0208000000002</v>
      </c>
      <c r="AB333" s="81">
        <f t="shared" si="151"/>
        <v>0</v>
      </c>
    </row>
    <row r="334" spans="1:28" ht="15.75" hidden="1" customHeight="1">
      <c r="A334" s="93">
        <v>130</v>
      </c>
      <c r="B334" s="96" t="s">
        <v>852</v>
      </c>
      <c r="C334" s="116" t="s">
        <v>43</v>
      </c>
      <c r="D334" s="89"/>
      <c r="E334" s="89"/>
      <c r="F334" s="89"/>
      <c r="G334" s="79">
        <f t="shared" ref="G334:G376" si="152">SUM(D334:F334)</f>
        <v>0</v>
      </c>
      <c r="H334" s="285">
        <f t="shared" ref="H334:H376" si="153">G334*AA334</f>
        <v>0</v>
      </c>
      <c r="I334" s="78"/>
      <c r="J334" s="78"/>
      <c r="K334" s="78"/>
      <c r="L334" s="79">
        <f t="shared" ref="L334:L376" si="154">SUM(I334:K334)</f>
        <v>0</v>
      </c>
      <c r="M334" s="285">
        <f t="shared" ref="M334:M376" si="155">L334*AA334</f>
        <v>0</v>
      </c>
      <c r="N334" s="78"/>
      <c r="O334" s="78"/>
      <c r="P334" s="78"/>
      <c r="Q334" s="79">
        <f t="shared" ref="Q334:Q376" si="156">SUM(N334:P334)</f>
        <v>0</v>
      </c>
      <c r="R334" s="285">
        <f t="shared" ref="R334:R376" si="157">Q334*AA334</f>
        <v>0</v>
      </c>
      <c r="S334" s="78"/>
      <c r="T334" s="78"/>
      <c r="U334" s="78"/>
      <c r="V334" s="79">
        <f t="shared" ref="V334:V376" si="158">SUM(S334:U334)</f>
        <v>0</v>
      </c>
      <c r="W334" s="285">
        <f t="shared" ref="W334:W376" si="159">V334*AA334</f>
        <v>0</v>
      </c>
      <c r="X334" s="79">
        <f t="shared" ref="X334:X376" si="160">G334+L334+Q334+V334</f>
        <v>0</v>
      </c>
      <c r="Y334" s="79">
        <v>1.03</v>
      </c>
      <c r="Z334" s="80">
        <v>3640</v>
      </c>
      <c r="AA334" s="224">
        <f t="shared" ref="AA334:AA376" si="161">Z334*Y334</f>
        <v>3749.2000000000003</v>
      </c>
      <c r="AB334" s="81">
        <f t="shared" ref="AB334:AB376" si="162">X334*AA334</f>
        <v>0</v>
      </c>
    </row>
    <row r="335" spans="1:28" ht="15.75" hidden="1" customHeight="1">
      <c r="A335" s="93">
        <v>131</v>
      </c>
      <c r="B335" s="96" t="s">
        <v>853</v>
      </c>
      <c r="C335" s="116" t="s">
        <v>43</v>
      </c>
      <c r="D335" s="89"/>
      <c r="E335" s="89"/>
      <c r="F335" s="89"/>
      <c r="G335" s="79">
        <f t="shared" si="152"/>
        <v>0</v>
      </c>
      <c r="H335" s="285">
        <f t="shared" si="153"/>
        <v>0</v>
      </c>
      <c r="I335" s="78"/>
      <c r="J335" s="78"/>
      <c r="K335" s="78"/>
      <c r="L335" s="79">
        <f t="shared" si="154"/>
        <v>0</v>
      </c>
      <c r="M335" s="285">
        <f t="shared" si="155"/>
        <v>0</v>
      </c>
      <c r="N335" s="78"/>
      <c r="O335" s="78"/>
      <c r="P335" s="78"/>
      <c r="Q335" s="79">
        <f t="shared" si="156"/>
        <v>0</v>
      </c>
      <c r="R335" s="285">
        <f t="shared" si="157"/>
        <v>0</v>
      </c>
      <c r="S335" s="78"/>
      <c r="T335" s="78"/>
      <c r="U335" s="78"/>
      <c r="V335" s="79">
        <f t="shared" si="158"/>
        <v>0</v>
      </c>
      <c r="W335" s="285">
        <f t="shared" si="159"/>
        <v>0</v>
      </c>
      <c r="X335" s="79">
        <f t="shared" si="160"/>
        <v>0</v>
      </c>
      <c r="Y335" s="79">
        <v>1.03</v>
      </c>
      <c r="Z335" s="80">
        <v>5392.4</v>
      </c>
      <c r="AA335" s="224">
        <f t="shared" si="161"/>
        <v>5554.1719999999996</v>
      </c>
      <c r="AB335" s="81">
        <f t="shared" si="162"/>
        <v>0</v>
      </c>
    </row>
    <row r="336" spans="1:28" ht="15.75" hidden="1" customHeight="1">
      <c r="A336" s="93">
        <v>132</v>
      </c>
      <c r="B336" s="96" t="s">
        <v>854</v>
      </c>
      <c r="C336" s="116" t="s">
        <v>43</v>
      </c>
      <c r="D336" s="89"/>
      <c r="E336" s="89"/>
      <c r="F336" s="89"/>
      <c r="G336" s="79">
        <f t="shared" si="152"/>
        <v>0</v>
      </c>
      <c r="H336" s="285">
        <f t="shared" si="153"/>
        <v>0</v>
      </c>
      <c r="I336" s="78"/>
      <c r="J336" s="78"/>
      <c r="K336" s="78"/>
      <c r="L336" s="79">
        <f t="shared" si="154"/>
        <v>0</v>
      </c>
      <c r="M336" s="285">
        <f t="shared" si="155"/>
        <v>0</v>
      </c>
      <c r="N336" s="78"/>
      <c r="O336" s="78"/>
      <c r="P336" s="78"/>
      <c r="Q336" s="79">
        <f t="shared" si="156"/>
        <v>0</v>
      </c>
      <c r="R336" s="285">
        <f t="shared" si="157"/>
        <v>0</v>
      </c>
      <c r="S336" s="78"/>
      <c r="T336" s="78"/>
      <c r="U336" s="78"/>
      <c r="V336" s="79">
        <f t="shared" si="158"/>
        <v>0</v>
      </c>
      <c r="W336" s="285">
        <f t="shared" si="159"/>
        <v>0</v>
      </c>
      <c r="X336" s="79">
        <f t="shared" si="160"/>
        <v>0</v>
      </c>
      <c r="Y336" s="79">
        <v>1.03</v>
      </c>
      <c r="Z336" s="80">
        <v>5392.4</v>
      </c>
      <c r="AA336" s="224">
        <f t="shared" si="161"/>
        <v>5554.1719999999996</v>
      </c>
      <c r="AB336" s="81">
        <f t="shared" si="162"/>
        <v>0</v>
      </c>
    </row>
    <row r="337" spans="1:28" ht="15.75" hidden="1" customHeight="1">
      <c r="A337" s="93">
        <v>133</v>
      </c>
      <c r="B337" s="96" t="s">
        <v>855</v>
      </c>
      <c r="C337" s="116" t="s">
        <v>43</v>
      </c>
      <c r="D337" s="89"/>
      <c r="E337" s="89"/>
      <c r="F337" s="89"/>
      <c r="G337" s="79">
        <f t="shared" si="152"/>
        <v>0</v>
      </c>
      <c r="H337" s="285">
        <f t="shared" si="153"/>
        <v>0</v>
      </c>
      <c r="I337" s="78"/>
      <c r="J337" s="78"/>
      <c r="K337" s="78"/>
      <c r="L337" s="79">
        <f t="shared" si="154"/>
        <v>0</v>
      </c>
      <c r="M337" s="285">
        <f t="shared" si="155"/>
        <v>0</v>
      </c>
      <c r="N337" s="78"/>
      <c r="O337" s="78"/>
      <c r="P337" s="78"/>
      <c r="Q337" s="79">
        <f t="shared" si="156"/>
        <v>0</v>
      </c>
      <c r="R337" s="285">
        <f t="shared" si="157"/>
        <v>0</v>
      </c>
      <c r="S337" s="78"/>
      <c r="T337" s="78"/>
      <c r="U337" s="78"/>
      <c r="V337" s="79">
        <f t="shared" si="158"/>
        <v>0</v>
      </c>
      <c r="W337" s="285">
        <f t="shared" si="159"/>
        <v>0</v>
      </c>
      <c r="X337" s="79">
        <f t="shared" si="160"/>
        <v>0</v>
      </c>
      <c r="Y337" s="79">
        <v>1.03</v>
      </c>
      <c r="Z337" s="80">
        <v>5392.4</v>
      </c>
      <c r="AA337" s="224">
        <f t="shared" si="161"/>
        <v>5554.1719999999996</v>
      </c>
      <c r="AB337" s="81">
        <f t="shared" si="162"/>
        <v>0</v>
      </c>
    </row>
    <row r="338" spans="1:28" ht="15.75" hidden="1" customHeight="1">
      <c r="A338" s="93">
        <v>134</v>
      </c>
      <c r="B338" s="96" t="s">
        <v>856</v>
      </c>
      <c r="C338" s="116" t="s">
        <v>43</v>
      </c>
      <c r="D338" s="89"/>
      <c r="E338" s="89"/>
      <c r="F338" s="89"/>
      <c r="G338" s="79">
        <f t="shared" si="152"/>
        <v>0</v>
      </c>
      <c r="H338" s="285">
        <f t="shared" si="153"/>
        <v>0</v>
      </c>
      <c r="I338" s="78"/>
      <c r="J338" s="78"/>
      <c r="K338" s="78"/>
      <c r="L338" s="79">
        <f t="shared" si="154"/>
        <v>0</v>
      </c>
      <c r="M338" s="285">
        <f t="shared" si="155"/>
        <v>0</v>
      </c>
      <c r="N338" s="78"/>
      <c r="O338" s="78"/>
      <c r="P338" s="78"/>
      <c r="Q338" s="79">
        <f t="shared" si="156"/>
        <v>0</v>
      </c>
      <c r="R338" s="285">
        <f t="shared" si="157"/>
        <v>0</v>
      </c>
      <c r="S338" s="78"/>
      <c r="T338" s="78"/>
      <c r="U338" s="78"/>
      <c r="V338" s="79">
        <f t="shared" si="158"/>
        <v>0</v>
      </c>
      <c r="W338" s="285">
        <f t="shared" si="159"/>
        <v>0</v>
      </c>
      <c r="X338" s="79">
        <f t="shared" si="160"/>
        <v>0</v>
      </c>
      <c r="Y338" s="79">
        <v>1.03</v>
      </c>
      <c r="Z338" s="80">
        <v>3660.8</v>
      </c>
      <c r="AA338" s="224">
        <f t="shared" si="161"/>
        <v>3770.6240000000003</v>
      </c>
      <c r="AB338" s="81">
        <f t="shared" si="162"/>
        <v>0</v>
      </c>
    </row>
    <row r="339" spans="1:28" ht="15.75" hidden="1" customHeight="1">
      <c r="A339" s="93">
        <v>135</v>
      </c>
      <c r="B339" s="96" t="s">
        <v>857</v>
      </c>
      <c r="C339" s="116" t="s">
        <v>43</v>
      </c>
      <c r="D339" s="89"/>
      <c r="E339" s="89"/>
      <c r="F339" s="89"/>
      <c r="G339" s="79">
        <f t="shared" si="152"/>
        <v>0</v>
      </c>
      <c r="H339" s="285">
        <f t="shared" si="153"/>
        <v>0</v>
      </c>
      <c r="I339" s="78"/>
      <c r="J339" s="78"/>
      <c r="K339" s="78"/>
      <c r="L339" s="79">
        <f t="shared" si="154"/>
        <v>0</v>
      </c>
      <c r="M339" s="285">
        <f t="shared" si="155"/>
        <v>0</v>
      </c>
      <c r="N339" s="78"/>
      <c r="O339" s="78"/>
      <c r="P339" s="78"/>
      <c r="Q339" s="79">
        <f t="shared" si="156"/>
        <v>0</v>
      </c>
      <c r="R339" s="285">
        <f t="shared" si="157"/>
        <v>0</v>
      </c>
      <c r="S339" s="78"/>
      <c r="T339" s="78"/>
      <c r="U339" s="78"/>
      <c r="V339" s="79">
        <f t="shared" si="158"/>
        <v>0</v>
      </c>
      <c r="W339" s="285">
        <f t="shared" si="159"/>
        <v>0</v>
      </c>
      <c r="X339" s="79">
        <f t="shared" si="160"/>
        <v>0</v>
      </c>
      <c r="Y339" s="79">
        <v>1.03</v>
      </c>
      <c r="Z339" s="80">
        <v>6721.52</v>
      </c>
      <c r="AA339" s="224">
        <f t="shared" si="161"/>
        <v>6923.1656000000003</v>
      </c>
      <c r="AB339" s="81">
        <f t="shared" si="162"/>
        <v>0</v>
      </c>
    </row>
    <row r="340" spans="1:28" ht="15.75" hidden="1" customHeight="1">
      <c r="A340" s="93">
        <v>136</v>
      </c>
      <c r="B340" s="96" t="s">
        <v>858</v>
      </c>
      <c r="C340" s="116" t="s">
        <v>43</v>
      </c>
      <c r="D340" s="89"/>
      <c r="E340" s="89"/>
      <c r="F340" s="89"/>
      <c r="G340" s="79">
        <f t="shared" si="152"/>
        <v>0</v>
      </c>
      <c r="H340" s="285">
        <f t="shared" si="153"/>
        <v>0</v>
      </c>
      <c r="I340" s="78"/>
      <c r="J340" s="78"/>
      <c r="K340" s="78"/>
      <c r="L340" s="79">
        <f t="shared" si="154"/>
        <v>0</v>
      </c>
      <c r="M340" s="285">
        <f t="shared" si="155"/>
        <v>0</v>
      </c>
      <c r="N340" s="78"/>
      <c r="O340" s="78"/>
      <c r="P340" s="78"/>
      <c r="Q340" s="79">
        <f t="shared" si="156"/>
        <v>0</v>
      </c>
      <c r="R340" s="285">
        <f t="shared" si="157"/>
        <v>0</v>
      </c>
      <c r="S340" s="78"/>
      <c r="T340" s="78"/>
      <c r="U340" s="78"/>
      <c r="V340" s="79">
        <f t="shared" si="158"/>
        <v>0</v>
      </c>
      <c r="W340" s="285">
        <f t="shared" si="159"/>
        <v>0</v>
      </c>
      <c r="X340" s="79">
        <f t="shared" si="160"/>
        <v>0</v>
      </c>
      <c r="Y340" s="79">
        <v>1.03</v>
      </c>
      <c r="Z340" s="80">
        <v>2971.28</v>
      </c>
      <c r="AA340" s="224">
        <f t="shared" si="161"/>
        <v>3060.4184000000005</v>
      </c>
      <c r="AB340" s="81">
        <f t="shared" si="162"/>
        <v>0</v>
      </c>
    </row>
    <row r="341" spans="1:28" ht="15.75" hidden="1" customHeight="1">
      <c r="A341" s="93">
        <v>137</v>
      </c>
      <c r="B341" s="96" t="s">
        <v>859</v>
      </c>
      <c r="C341" s="116" t="s">
        <v>43</v>
      </c>
      <c r="D341" s="89"/>
      <c r="E341" s="89"/>
      <c r="F341" s="89"/>
      <c r="G341" s="79">
        <f t="shared" si="152"/>
        <v>0</v>
      </c>
      <c r="H341" s="285">
        <f t="shared" si="153"/>
        <v>0</v>
      </c>
      <c r="I341" s="78"/>
      <c r="J341" s="78"/>
      <c r="K341" s="78"/>
      <c r="L341" s="79">
        <f t="shared" si="154"/>
        <v>0</v>
      </c>
      <c r="M341" s="285">
        <f t="shared" si="155"/>
        <v>0</v>
      </c>
      <c r="N341" s="78"/>
      <c r="O341" s="78"/>
      <c r="P341" s="78"/>
      <c r="Q341" s="79">
        <f t="shared" si="156"/>
        <v>0</v>
      </c>
      <c r="R341" s="285">
        <f t="shared" si="157"/>
        <v>0</v>
      </c>
      <c r="S341" s="78"/>
      <c r="T341" s="78"/>
      <c r="U341" s="78"/>
      <c r="V341" s="79">
        <f t="shared" si="158"/>
        <v>0</v>
      </c>
      <c r="W341" s="285">
        <f t="shared" si="159"/>
        <v>0</v>
      </c>
      <c r="X341" s="79">
        <f t="shared" si="160"/>
        <v>0</v>
      </c>
      <c r="Y341" s="79">
        <v>1.03</v>
      </c>
      <c r="Z341" s="80">
        <v>3328</v>
      </c>
      <c r="AA341" s="224">
        <f t="shared" si="161"/>
        <v>3427.84</v>
      </c>
      <c r="AB341" s="81">
        <f t="shared" si="162"/>
        <v>0</v>
      </c>
    </row>
    <row r="342" spans="1:28" ht="15.75" hidden="1" customHeight="1">
      <c r="A342" s="93">
        <v>138</v>
      </c>
      <c r="B342" s="96" t="s">
        <v>860</v>
      </c>
      <c r="C342" s="116" t="s">
        <v>43</v>
      </c>
      <c r="D342" s="89"/>
      <c r="E342" s="89"/>
      <c r="F342" s="89"/>
      <c r="G342" s="79">
        <f t="shared" si="152"/>
        <v>0</v>
      </c>
      <c r="H342" s="285">
        <f t="shared" si="153"/>
        <v>0</v>
      </c>
      <c r="I342" s="78"/>
      <c r="J342" s="78"/>
      <c r="K342" s="78"/>
      <c r="L342" s="79">
        <f t="shared" si="154"/>
        <v>0</v>
      </c>
      <c r="M342" s="285">
        <f t="shared" si="155"/>
        <v>0</v>
      </c>
      <c r="N342" s="78"/>
      <c r="O342" s="78"/>
      <c r="P342" s="78"/>
      <c r="Q342" s="79">
        <f t="shared" si="156"/>
        <v>0</v>
      </c>
      <c r="R342" s="285">
        <f t="shared" si="157"/>
        <v>0</v>
      </c>
      <c r="S342" s="78"/>
      <c r="T342" s="78"/>
      <c r="U342" s="78"/>
      <c r="V342" s="79">
        <f t="shared" si="158"/>
        <v>0</v>
      </c>
      <c r="W342" s="285">
        <f t="shared" si="159"/>
        <v>0</v>
      </c>
      <c r="X342" s="79">
        <f t="shared" si="160"/>
        <v>0</v>
      </c>
      <c r="Y342" s="79">
        <v>1.03</v>
      </c>
      <c r="Z342" s="80">
        <v>7280</v>
      </c>
      <c r="AA342" s="224">
        <f t="shared" si="161"/>
        <v>7498.4000000000005</v>
      </c>
      <c r="AB342" s="81">
        <f t="shared" si="162"/>
        <v>0</v>
      </c>
    </row>
    <row r="343" spans="1:28" ht="15.75" hidden="1" customHeight="1">
      <c r="A343" s="93">
        <v>139</v>
      </c>
      <c r="B343" s="96" t="s">
        <v>861</v>
      </c>
      <c r="C343" s="116" t="s">
        <v>43</v>
      </c>
      <c r="D343" s="89"/>
      <c r="E343" s="89"/>
      <c r="F343" s="89"/>
      <c r="G343" s="79">
        <f t="shared" si="152"/>
        <v>0</v>
      </c>
      <c r="H343" s="285">
        <f t="shared" si="153"/>
        <v>0</v>
      </c>
      <c r="I343" s="78"/>
      <c r="J343" s="78"/>
      <c r="K343" s="78"/>
      <c r="L343" s="79">
        <f t="shared" si="154"/>
        <v>0</v>
      </c>
      <c r="M343" s="285">
        <f t="shared" si="155"/>
        <v>0</v>
      </c>
      <c r="N343" s="78"/>
      <c r="O343" s="78"/>
      <c r="P343" s="78"/>
      <c r="Q343" s="79">
        <f t="shared" si="156"/>
        <v>0</v>
      </c>
      <c r="R343" s="285">
        <f t="shared" si="157"/>
        <v>0</v>
      </c>
      <c r="S343" s="78"/>
      <c r="T343" s="78"/>
      <c r="U343" s="78"/>
      <c r="V343" s="79">
        <f t="shared" si="158"/>
        <v>0</v>
      </c>
      <c r="W343" s="285">
        <f t="shared" si="159"/>
        <v>0</v>
      </c>
      <c r="X343" s="79">
        <f t="shared" si="160"/>
        <v>0</v>
      </c>
      <c r="Y343" s="79">
        <v>1.03</v>
      </c>
      <c r="Z343" s="80">
        <v>3530.8</v>
      </c>
      <c r="AA343" s="224">
        <f t="shared" si="161"/>
        <v>3636.7240000000002</v>
      </c>
      <c r="AB343" s="81">
        <f t="shared" si="162"/>
        <v>0</v>
      </c>
    </row>
    <row r="344" spans="1:28" ht="15.75" hidden="1" customHeight="1">
      <c r="A344" s="93">
        <v>140</v>
      </c>
      <c r="B344" s="96" t="s">
        <v>862</v>
      </c>
      <c r="C344" s="116" t="s">
        <v>43</v>
      </c>
      <c r="D344" s="89"/>
      <c r="E344" s="89"/>
      <c r="F344" s="89"/>
      <c r="G344" s="79">
        <f t="shared" si="152"/>
        <v>0</v>
      </c>
      <c r="H344" s="285">
        <f t="shared" si="153"/>
        <v>0</v>
      </c>
      <c r="I344" s="78"/>
      <c r="J344" s="78"/>
      <c r="K344" s="78"/>
      <c r="L344" s="79">
        <f t="shared" si="154"/>
        <v>0</v>
      </c>
      <c r="M344" s="285">
        <f t="shared" si="155"/>
        <v>0</v>
      </c>
      <c r="N344" s="78"/>
      <c r="O344" s="78"/>
      <c r="P344" s="78"/>
      <c r="Q344" s="79">
        <f t="shared" si="156"/>
        <v>0</v>
      </c>
      <c r="R344" s="285">
        <f t="shared" si="157"/>
        <v>0</v>
      </c>
      <c r="S344" s="78"/>
      <c r="T344" s="78"/>
      <c r="U344" s="78"/>
      <c r="V344" s="79">
        <f t="shared" si="158"/>
        <v>0</v>
      </c>
      <c r="W344" s="285">
        <f t="shared" si="159"/>
        <v>0</v>
      </c>
      <c r="X344" s="79">
        <f t="shared" si="160"/>
        <v>0</v>
      </c>
      <c r="Y344" s="79">
        <v>1.03</v>
      </c>
      <c r="Z344" s="80">
        <v>7644</v>
      </c>
      <c r="AA344" s="224">
        <f t="shared" si="161"/>
        <v>7873.3200000000006</v>
      </c>
      <c r="AB344" s="81">
        <f t="shared" si="162"/>
        <v>0</v>
      </c>
    </row>
    <row r="345" spans="1:28" ht="15.75" hidden="1" customHeight="1">
      <c r="A345" s="93">
        <v>141</v>
      </c>
      <c r="B345" s="96" t="s">
        <v>863</v>
      </c>
      <c r="C345" s="116" t="s">
        <v>43</v>
      </c>
      <c r="D345" s="89"/>
      <c r="E345" s="89"/>
      <c r="F345" s="89"/>
      <c r="G345" s="79">
        <f t="shared" si="152"/>
        <v>0</v>
      </c>
      <c r="H345" s="285">
        <f t="shared" si="153"/>
        <v>0</v>
      </c>
      <c r="I345" s="78"/>
      <c r="J345" s="78"/>
      <c r="K345" s="78"/>
      <c r="L345" s="79">
        <f t="shared" si="154"/>
        <v>0</v>
      </c>
      <c r="M345" s="285">
        <f t="shared" si="155"/>
        <v>0</v>
      </c>
      <c r="N345" s="78"/>
      <c r="O345" s="78"/>
      <c r="P345" s="78"/>
      <c r="Q345" s="79">
        <f t="shared" si="156"/>
        <v>0</v>
      </c>
      <c r="R345" s="285">
        <f t="shared" si="157"/>
        <v>0</v>
      </c>
      <c r="S345" s="78"/>
      <c r="T345" s="78"/>
      <c r="U345" s="78"/>
      <c r="V345" s="79">
        <f t="shared" si="158"/>
        <v>0</v>
      </c>
      <c r="W345" s="285">
        <f t="shared" si="159"/>
        <v>0</v>
      </c>
      <c r="X345" s="79">
        <f t="shared" si="160"/>
        <v>0</v>
      </c>
      <c r="Y345" s="79">
        <v>1.03</v>
      </c>
      <c r="Z345" s="80">
        <v>10845.12</v>
      </c>
      <c r="AA345" s="224">
        <f t="shared" si="161"/>
        <v>11170.473600000001</v>
      </c>
      <c r="AB345" s="81">
        <f t="shared" si="162"/>
        <v>0</v>
      </c>
    </row>
    <row r="346" spans="1:28" ht="15.75" hidden="1" customHeight="1">
      <c r="A346" s="93">
        <v>142</v>
      </c>
      <c r="B346" s="96" t="s">
        <v>864</v>
      </c>
      <c r="C346" s="116" t="s">
        <v>43</v>
      </c>
      <c r="D346" s="89"/>
      <c r="E346" s="89"/>
      <c r="F346" s="89"/>
      <c r="G346" s="79">
        <f t="shared" si="152"/>
        <v>0</v>
      </c>
      <c r="H346" s="285">
        <f t="shared" si="153"/>
        <v>0</v>
      </c>
      <c r="I346" s="78"/>
      <c r="J346" s="78"/>
      <c r="K346" s="78"/>
      <c r="L346" s="79">
        <f t="shared" si="154"/>
        <v>0</v>
      </c>
      <c r="M346" s="285">
        <f t="shared" si="155"/>
        <v>0</v>
      </c>
      <c r="N346" s="78"/>
      <c r="O346" s="78"/>
      <c r="P346" s="78"/>
      <c r="Q346" s="79">
        <f t="shared" si="156"/>
        <v>0</v>
      </c>
      <c r="R346" s="285">
        <f t="shared" si="157"/>
        <v>0</v>
      </c>
      <c r="S346" s="78"/>
      <c r="T346" s="78"/>
      <c r="U346" s="78"/>
      <c r="V346" s="79">
        <f t="shared" si="158"/>
        <v>0</v>
      </c>
      <c r="W346" s="285">
        <f t="shared" si="159"/>
        <v>0</v>
      </c>
      <c r="X346" s="79">
        <f t="shared" si="160"/>
        <v>0</v>
      </c>
      <c r="Y346" s="79">
        <v>1.03</v>
      </c>
      <c r="Z346" s="80">
        <v>10845.12</v>
      </c>
      <c r="AA346" s="224">
        <f t="shared" si="161"/>
        <v>11170.473600000001</v>
      </c>
      <c r="AB346" s="81">
        <f t="shared" si="162"/>
        <v>0</v>
      </c>
    </row>
    <row r="347" spans="1:28" ht="15.75" hidden="1" customHeight="1">
      <c r="A347" s="93">
        <v>143</v>
      </c>
      <c r="B347" s="96" t="s">
        <v>865</v>
      </c>
      <c r="C347" s="116" t="s">
        <v>43</v>
      </c>
      <c r="D347" s="89"/>
      <c r="E347" s="89"/>
      <c r="F347" s="89"/>
      <c r="G347" s="79">
        <f t="shared" si="152"/>
        <v>0</v>
      </c>
      <c r="H347" s="285">
        <f t="shared" si="153"/>
        <v>0</v>
      </c>
      <c r="I347" s="78"/>
      <c r="J347" s="78"/>
      <c r="K347" s="78"/>
      <c r="L347" s="79">
        <f t="shared" si="154"/>
        <v>0</v>
      </c>
      <c r="M347" s="285">
        <f t="shared" si="155"/>
        <v>0</v>
      </c>
      <c r="N347" s="78"/>
      <c r="O347" s="78"/>
      <c r="P347" s="78"/>
      <c r="Q347" s="79">
        <f t="shared" si="156"/>
        <v>0</v>
      </c>
      <c r="R347" s="285">
        <f t="shared" si="157"/>
        <v>0</v>
      </c>
      <c r="S347" s="78"/>
      <c r="T347" s="78"/>
      <c r="U347" s="78"/>
      <c r="V347" s="79">
        <f t="shared" si="158"/>
        <v>0</v>
      </c>
      <c r="W347" s="285">
        <f t="shared" si="159"/>
        <v>0</v>
      </c>
      <c r="X347" s="79">
        <f t="shared" si="160"/>
        <v>0</v>
      </c>
      <c r="Y347" s="79">
        <v>1.03</v>
      </c>
      <c r="Z347" s="80">
        <v>10845.12</v>
      </c>
      <c r="AA347" s="224">
        <f t="shared" si="161"/>
        <v>11170.473600000001</v>
      </c>
      <c r="AB347" s="81">
        <f t="shared" si="162"/>
        <v>0</v>
      </c>
    </row>
    <row r="348" spans="1:28" ht="15.75" hidden="1" customHeight="1">
      <c r="A348" s="93">
        <v>144</v>
      </c>
      <c r="B348" s="96" t="s">
        <v>866</v>
      </c>
      <c r="C348" s="116" t="s">
        <v>43</v>
      </c>
      <c r="D348" s="89"/>
      <c r="E348" s="89"/>
      <c r="F348" s="89"/>
      <c r="G348" s="79">
        <f t="shared" si="152"/>
        <v>0</v>
      </c>
      <c r="H348" s="285">
        <f t="shared" si="153"/>
        <v>0</v>
      </c>
      <c r="I348" s="78"/>
      <c r="J348" s="78"/>
      <c r="K348" s="78"/>
      <c r="L348" s="79">
        <f t="shared" si="154"/>
        <v>0</v>
      </c>
      <c r="M348" s="285">
        <f t="shared" si="155"/>
        <v>0</v>
      </c>
      <c r="N348" s="78"/>
      <c r="O348" s="78"/>
      <c r="P348" s="78"/>
      <c r="Q348" s="79">
        <f t="shared" si="156"/>
        <v>0</v>
      </c>
      <c r="R348" s="285">
        <f t="shared" si="157"/>
        <v>0</v>
      </c>
      <c r="S348" s="78"/>
      <c r="T348" s="78"/>
      <c r="U348" s="78"/>
      <c r="V348" s="79">
        <f t="shared" si="158"/>
        <v>0</v>
      </c>
      <c r="W348" s="285">
        <f t="shared" si="159"/>
        <v>0</v>
      </c>
      <c r="X348" s="79">
        <f t="shared" si="160"/>
        <v>0</v>
      </c>
      <c r="Y348" s="79">
        <v>1.03</v>
      </c>
      <c r="Z348" s="80">
        <v>3317.6</v>
      </c>
      <c r="AA348" s="224">
        <f t="shared" si="161"/>
        <v>3417.1280000000002</v>
      </c>
      <c r="AB348" s="81">
        <f t="shared" si="162"/>
        <v>0</v>
      </c>
    </row>
    <row r="349" spans="1:28" ht="15.75" hidden="1" customHeight="1">
      <c r="A349" s="93">
        <v>145</v>
      </c>
      <c r="B349" s="96" t="s">
        <v>867</v>
      </c>
      <c r="C349" s="116" t="s">
        <v>43</v>
      </c>
      <c r="D349" s="89"/>
      <c r="E349" s="89"/>
      <c r="F349" s="89"/>
      <c r="G349" s="79">
        <f t="shared" si="152"/>
        <v>0</v>
      </c>
      <c r="H349" s="285">
        <f t="shared" si="153"/>
        <v>0</v>
      </c>
      <c r="I349" s="78"/>
      <c r="J349" s="78"/>
      <c r="K349" s="78"/>
      <c r="L349" s="79">
        <f t="shared" si="154"/>
        <v>0</v>
      </c>
      <c r="M349" s="285">
        <f t="shared" si="155"/>
        <v>0</v>
      </c>
      <c r="N349" s="78"/>
      <c r="O349" s="78"/>
      <c r="P349" s="78"/>
      <c r="Q349" s="79">
        <f t="shared" si="156"/>
        <v>0</v>
      </c>
      <c r="R349" s="285">
        <f t="shared" si="157"/>
        <v>0</v>
      </c>
      <c r="S349" s="78"/>
      <c r="T349" s="78"/>
      <c r="U349" s="78"/>
      <c r="V349" s="79">
        <f t="shared" si="158"/>
        <v>0</v>
      </c>
      <c r="W349" s="285">
        <f t="shared" si="159"/>
        <v>0</v>
      </c>
      <c r="X349" s="79">
        <f t="shared" si="160"/>
        <v>0</v>
      </c>
      <c r="Y349" s="79">
        <v>1.03</v>
      </c>
      <c r="Z349" s="80">
        <v>3614</v>
      </c>
      <c r="AA349" s="224">
        <f t="shared" si="161"/>
        <v>3722.42</v>
      </c>
      <c r="AB349" s="81">
        <f t="shared" si="162"/>
        <v>0</v>
      </c>
    </row>
    <row r="350" spans="1:28" ht="15.75" hidden="1" customHeight="1">
      <c r="A350" s="93">
        <v>146</v>
      </c>
      <c r="B350" s="96" t="s">
        <v>868</v>
      </c>
      <c r="C350" s="116" t="s">
        <v>43</v>
      </c>
      <c r="D350" s="89"/>
      <c r="E350" s="89"/>
      <c r="F350" s="89"/>
      <c r="G350" s="79">
        <f t="shared" si="152"/>
        <v>0</v>
      </c>
      <c r="H350" s="285">
        <f t="shared" si="153"/>
        <v>0</v>
      </c>
      <c r="I350" s="78"/>
      <c r="J350" s="78"/>
      <c r="K350" s="78"/>
      <c r="L350" s="79">
        <f t="shared" si="154"/>
        <v>0</v>
      </c>
      <c r="M350" s="285">
        <f t="shared" si="155"/>
        <v>0</v>
      </c>
      <c r="N350" s="78"/>
      <c r="O350" s="78"/>
      <c r="P350" s="78"/>
      <c r="Q350" s="79">
        <f t="shared" si="156"/>
        <v>0</v>
      </c>
      <c r="R350" s="285">
        <f t="shared" si="157"/>
        <v>0</v>
      </c>
      <c r="S350" s="78"/>
      <c r="T350" s="78"/>
      <c r="U350" s="78"/>
      <c r="V350" s="79">
        <f t="shared" si="158"/>
        <v>0</v>
      </c>
      <c r="W350" s="285">
        <f t="shared" si="159"/>
        <v>0</v>
      </c>
      <c r="X350" s="79">
        <f t="shared" si="160"/>
        <v>0</v>
      </c>
      <c r="Y350" s="79">
        <v>1.03</v>
      </c>
      <c r="Z350" s="80">
        <v>3614</v>
      </c>
      <c r="AA350" s="224">
        <f t="shared" si="161"/>
        <v>3722.42</v>
      </c>
      <c r="AB350" s="81">
        <f t="shared" si="162"/>
        <v>0</v>
      </c>
    </row>
    <row r="351" spans="1:28" ht="15.75" hidden="1" customHeight="1">
      <c r="A351" s="93">
        <v>147</v>
      </c>
      <c r="B351" s="96" t="s">
        <v>869</v>
      </c>
      <c r="C351" s="116" t="s">
        <v>43</v>
      </c>
      <c r="D351" s="89"/>
      <c r="E351" s="89"/>
      <c r="F351" s="89"/>
      <c r="G351" s="79">
        <f t="shared" si="152"/>
        <v>0</v>
      </c>
      <c r="H351" s="285">
        <f t="shared" si="153"/>
        <v>0</v>
      </c>
      <c r="I351" s="78"/>
      <c r="J351" s="78"/>
      <c r="K351" s="78"/>
      <c r="L351" s="79">
        <f t="shared" si="154"/>
        <v>0</v>
      </c>
      <c r="M351" s="285">
        <f t="shared" si="155"/>
        <v>0</v>
      </c>
      <c r="N351" s="78"/>
      <c r="O351" s="78"/>
      <c r="P351" s="78"/>
      <c r="Q351" s="79">
        <f t="shared" si="156"/>
        <v>0</v>
      </c>
      <c r="R351" s="285">
        <f t="shared" si="157"/>
        <v>0</v>
      </c>
      <c r="S351" s="78"/>
      <c r="T351" s="78"/>
      <c r="U351" s="78"/>
      <c r="V351" s="79">
        <f t="shared" si="158"/>
        <v>0</v>
      </c>
      <c r="W351" s="285">
        <f t="shared" si="159"/>
        <v>0</v>
      </c>
      <c r="X351" s="79">
        <f t="shared" si="160"/>
        <v>0</v>
      </c>
      <c r="Y351" s="79">
        <v>1.03</v>
      </c>
      <c r="Z351" s="80">
        <v>3614</v>
      </c>
      <c r="AA351" s="224">
        <f t="shared" si="161"/>
        <v>3722.42</v>
      </c>
      <c r="AB351" s="81">
        <f t="shared" si="162"/>
        <v>0</v>
      </c>
    </row>
    <row r="352" spans="1:28" ht="15.75" hidden="1" customHeight="1">
      <c r="A352" s="93">
        <v>148</v>
      </c>
      <c r="B352" s="96" t="s">
        <v>870</v>
      </c>
      <c r="C352" s="116" t="s">
        <v>43</v>
      </c>
      <c r="D352" s="89"/>
      <c r="E352" s="89"/>
      <c r="F352" s="89"/>
      <c r="G352" s="79">
        <f t="shared" si="152"/>
        <v>0</v>
      </c>
      <c r="H352" s="285">
        <f t="shared" si="153"/>
        <v>0</v>
      </c>
      <c r="I352" s="78"/>
      <c r="J352" s="78"/>
      <c r="K352" s="78"/>
      <c r="L352" s="79">
        <f t="shared" si="154"/>
        <v>0</v>
      </c>
      <c r="M352" s="285">
        <f t="shared" si="155"/>
        <v>0</v>
      </c>
      <c r="N352" s="78"/>
      <c r="O352" s="78"/>
      <c r="P352" s="78"/>
      <c r="Q352" s="79">
        <f t="shared" si="156"/>
        <v>0</v>
      </c>
      <c r="R352" s="285">
        <f t="shared" si="157"/>
        <v>0</v>
      </c>
      <c r="S352" s="78"/>
      <c r="T352" s="78"/>
      <c r="U352" s="78"/>
      <c r="V352" s="79">
        <f t="shared" si="158"/>
        <v>0</v>
      </c>
      <c r="W352" s="285">
        <f t="shared" si="159"/>
        <v>0</v>
      </c>
      <c r="X352" s="79">
        <f t="shared" si="160"/>
        <v>0</v>
      </c>
      <c r="Y352" s="79">
        <v>1.03</v>
      </c>
      <c r="Z352" s="80">
        <v>5526.56</v>
      </c>
      <c r="AA352" s="224">
        <f t="shared" si="161"/>
        <v>5692.3568000000005</v>
      </c>
      <c r="AB352" s="81">
        <f t="shared" si="162"/>
        <v>0</v>
      </c>
    </row>
    <row r="353" spans="1:28" ht="15.75" hidden="1" customHeight="1">
      <c r="A353" s="93">
        <v>149</v>
      </c>
      <c r="B353" s="96" t="s">
        <v>871</v>
      </c>
      <c r="C353" s="116" t="s">
        <v>43</v>
      </c>
      <c r="D353" s="89"/>
      <c r="E353" s="89"/>
      <c r="F353" s="89"/>
      <c r="G353" s="79">
        <f t="shared" si="152"/>
        <v>0</v>
      </c>
      <c r="H353" s="285">
        <f t="shared" si="153"/>
        <v>0</v>
      </c>
      <c r="I353" s="78"/>
      <c r="J353" s="78"/>
      <c r="K353" s="78"/>
      <c r="L353" s="79">
        <f t="shared" si="154"/>
        <v>0</v>
      </c>
      <c r="M353" s="285">
        <f t="shared" si="155"/>
        <v>0</v>
      </c>
      <c r="N353" s="78"/>
      <c r="O353" s="78"/>
      <c r="P353" s="78"/>
      <c r="Q353" s="79">
        <f t="shared" si="156"/>
        <v>0</v>
      </c>
      <c r="R353" s="285">
        <f t="shared" si="157"/>
        <v>0</v>
      </c>
      <c r="S353" s="78"/>
      <c r="T353" s="78"/>
      <c r="U353" s="78"/>
      <c r="V353" s="79">
        <f t="shared" si="158"/>
        <v>0</v>
      </c>
      <c r="W353" s="285">
        <f t="shared" si="159"/>
        <v>0</v>
      </c>
      <c r="X353" s="79">
        <f t="shared" si="160"/>
        <v>0</v>
      </c>
      <c r="Y353" s="79">
        <v>1.03</v>
      </c>
      <c r="Z353" s="80">
        <v>5495.36</v>
      </c>
      <c r="AA353" s="224">
        <f t="shared" si="161"/>
        <v>5660.2208000000001</v>
      </c>
      <c r="AB353" s="81">
        <f t="shared" si="162"/>
        <v>0</v>
      </c>
    </row>
    <row r="354" spans="1:28" ht="15.75" hidden="1" customHeight="1">
      <c r="A354" s="93">
        <v>150</v>
      </c>
      <c r="B354" s="96" t="s">
        <v>872</v>
      </c>
      <c r="C354" s="116" t="s">
        <v>43</v>
      </c>
      <c r="D354" s="89"/>
      <c r="E354" s="89"/>
      <c r="F354" s="89"/>
      <c r="G354" s="79">
        <f t="shared" si="152"/>
        <v>0</v>
      </c>
      <c r="H354" s="285">
        <f t="shared" si="153"/>
        <v>0</v>
      </c>
      <c r="I354" s="78"/>
      <c r="J354" s="78"/>
      <c r="K354" s="78"/>
      <c r="L354" s="79">
        <f t="shared" si="154"/>
        <v>0</v>
      </c>
      <c r="M354" s="285">
        <f t="shared" si="155"/>
        <v>0</v>
      </c>
      <c r="N354" s="78"/>
      <c r="O354" s="78"/>
      <c r="P354" s="78"/>
      <c r="Q354" s="79">
        <f t="shared" si="156"/>
        <v>0</v>
      </c>
      <c r="R354" s="285">
        <f t="shared" si="157"/>
        <v>0</v>
      </c>
      <c r="S354" s="78"/>
      <c r="T354" s="78"/>
      <c r="U354" s="78"/>
      <c r="V354" s="79">
        <f t="shared" si="158"/>
        <v>0</v>
      </c>
      <c r="W354" s="285">
        <f t="shared" si="159"/>
        <v>0</v>
      </c>
      <c r="X354" s="79">
        <f t="shared" si="160"/>
        <v>0</v>
      </c>
      <c r="Y354" s="79">
        <v>1.03</v>
      </c>
      <c r="Z354" s="80">
        <v>5844.8</v>
      </c>
      <c r="AA354" s="224">
        <f t="shared" si="161"/>
        <v>6020.1440000000002</v>
      </c>
      <c r="AB354" s="81">
        <f t="shared" si="162"/>
        <v>0</v>
      </c>
    </row>
    <row r="355" spans="1:28" ht="15.75" hidden="1" customHeight="1">
      <c r="A355" s="93">
        <v>151</v>
      </c>
      <c r="B355" s="96" t="s">
        <v>873</v>
      </c>
      <c r="C355" s="116" t="s">
        <v>43</v>
      </c>
      <c r="D355" s="89"/>
      <c r="E355" s="89"/>
      <c r="F355" s="89"/>
      <c r="G355" s="79">
        <f t="shared" si="152"/>
        <v>0</v>
      </c>
      <c r="H355" s="285">
        <f t="shared" si="153"/>
        <v>0</v>
      </c>
      <c r="I355" s="78"/>
      <c r="J355" s="78"/>
      <c r="K355" s="78"/>
      <c r="L355" s="79">
        <f t="shared" si="154"/>
        <v>0</v>
      </c>
      <c r="M355" s="285">
        <f t="shared" si="155"/>
        <v>0</v>
      </c>
      <c r="N355" s="78"/>
      <c r="O355" s="78"/>
      <c r="P355" s="78"/>
      <c r="Q355" s="79">
        <f t="shared" si="156"/>
        <v>0</v>
      </c>
      <c r="R355" s="285">
        <f t="shared" si="157"/>
        <v>0</v>
      </c>
      <c r="S355" s="78"/>
      <c r="T355" s="78"/>
      <c r="U355" s="78"/>
      <c r="V355" s="79">
        <f t="shared" si="158"/>
        <v>0</v>
      </c>
      <c r="W355" s="285">
        <f t="shared" si="159"/>
        <v>0</v>
      </c>
      <c r="X355" s="79">
        <f t="shared" si="160"/>
        <v>0</v>
      </c>
      <c r="Y355" s="79">
        <v>1.03</v>
      </c>
      <c r="Z355" s="80">
        <v>5844.8</v>
      </c>
      <c r="AA355" s="224">
        <f t="shared" si="161"/>
        <v>6020.1440000000002</v>
      </c>
      <c r="AB355" s="81">
        <f t="shared" si="162"/>
        <v>0</v>
      </c>
    </row>
    <row r="356" spans="1:28" ht="15.75" hidden="1" customHeight="1">
      <c r="A356" s="93">
        <v>152</v>
      </c>
      <c r="B356" s="96" t="s">
        <v>874</v>
      </c>
      <c r="C356" s="116" t="s">
        <v>43</v>
      </c>
      <c r="D356" s="89"/>
      <c r="E356" s="89"/>
      <c r="F356" s="89"/>
      <c r="G356" s="79">
        <f t="shared" si="152"/>
        <v>0</v>
      </c>
      <c r="H356" s="285">
        <f t="shared" si="153"/>
        <v>0</v>
      </c>
      <c r="I356" s="78"/>
      <c r="J356" s="78"/>
      <c r="K356" s="78"/>
      <c r="L356" s="79">
        <f t="shared" si="154"/>
        <v>0</v>
      </c>
      <c r="M356" s="285">
        <f t="shared" si="155"/>
        <v>0</v>
      </c>
      <c r="N356" s="78"/>
      <c r="O356" s="78"/>
      <c r="P356" s="78"/>
      <c r="Q356" s="79">
        <f t="shared" si="156"/>
        <v>0</v>
      </c>
      <c r="R356" s="285">
        <f t="shared" si="157"/>
        <v>0</v>
      </c>
      <c r="S356" s="78"/>
      <c r="T356" s="78"/>
      <c r="U356" s="78"/>
      <c r="V356" s="79">
        <f t="shared" si="158"/>
        <v>0</v>
      </c>
      <c r="W356" s="285">
        <f t="shared" si="159"/>
        <v>0</v>
      </c>
      <c r="X356" s="79">
        <f t="shared" si="160"/>
        <v>0</v>
      </c>
      <c r="Y356" s="79">
        <v>1.03</v>
      </c>
      <c r="Z356" s="80">
        <v>3763.76</v>
      </c>
      <c r="AA356" s="224">
        <f t="shared" si="161"/>
        <v>3876.6728000000003</v>
      </c>
      <c r="AB356" s="81">
        <f t="shared" si="162"/>
        <v>0</v>
      </c>
    </row>
    <row r="357" spans="1:28" ht="15.75" hidden="1" customHeight="1">
      <c r="A357" s="93">
        <v>153</v>
      </c>
      <c r="B357" s="96" t="s">
        <v>875</v>
      </c>
      <c r="C357" s="116" t="s">
        <v>43</v>
      </c>
      <c r="D357" s="89"/>
      <c r="E357" s="89"/>
      <c r="F357" s="89"/>
      <c r="G357" s="79">
        <f t="shared" si="152"/>
        <v>0</v>
      </c>
      <c r="H357" s="285">
        <f t="shared" si="153"/>
        <v>0</v>
      </c>
      <c r="I357" s="78"/>
      <c r="J357" s="78"/>
      <c r="K357" s="78"/>
      <c r="L357" s="79">
        <f t="shared" si="154"/>
        <v>0</v>
      </c>
      <c r="M357" s="285">
        <f t="shared" si="155"/>
        <v>0</v>
      </c>
      <c r="N357" s="78"/>
      <c r="O357" s="78"/>
      <c r="P357" s="78"/>
      <c r="Q357" s="79">
        <f t="shared" si="156"/>
        <v>0</v>
      </c>
      <c r="R357" s="285">
        <f t="shared" si="157"/>
        <v>0</v>
      </c>
      <c r="S357" s="78"/>
      <c r="T357" s="78"/>
      <c r="U357" s="78"/>
      <c r="V357" s="79">
        <f t="shared" si="158"/>
        <v>0</v>
      </c>
      <c r="W357" s="285">
        <f t="shared" si="159"/>
        <v>0</v>
      </c>
      <c r="X357" s="79">
        <f t="shared" si="160"/>
        <v>0</v>
      </c>
      <c r="Y357" s="79">
        <v>1.03</v>
      </c>
      <c r="Z357" s="80">
        <v>8874.32</v>
      </c>
      <c r="AA357" s="224">
        <f t="shared" si="161"/>
        <v>9140.5496000000003</v>
      </c>
      <c r="AB357" s="81">
        <f t="shared" si="162"/>
        <v>0</v>
      </c>
    </row>
    <row r="358" spans="1:28" ht="15.75" hidden="1" customHeight="1">
      <c r="A358" s="93">
        <v>154</v>
      </c>
      <c r="B358" s="96" t="s">
        <v>876</v>
      </c>
      <c r="C358" s="116" t="s">
        <v>43</v>
      </c>
      <c r="D358" s="89"/>
      <c r="E358" s="89"/>
      <c r="F358" s="89"/>
      <c r="G358" s="79">
        <f t="shared" si="152"/>
        <v>0</v>
      </c>
      <c r="H358" s="285">
        <f t="shared" si="153"/>
        <v>0</v>
      </c>
      <c r="I358" s="78"/>
      <c r="J358" s="78"/>
      <c r="K358" s="78"/>
      <c r="L358" s="79">
        <f t="shared" si="154"/>
        <v>0</v>
      </c>
      <c r="M358" s="285">
        <f t="shared" si="155"/>
        <v>0</v>
      </c>
      <c r="N358" s="78"/>
      <c r="O358" s="78"/>
      <c r="P358" s="78"/>
      <c r="Q358" s="79">
        <f t="shared" si="156"/>
        <v>0</v>
      </c>
      <c r="R358" s="285">
        <f t="shared" si="157"/>
        <v>0</v>
      </c>
      <c r="S358" s="78"/>
      <c r="T358" s="78"/>
      <c r="U358" s="78"/>
      <c r="V358" s="79">
        <f t="shared" si="158"/>
        <v>0</v>
      </c>
      <c r="W358" s="285">
        <f t="shared" si="159"/>
        <v>0</v>
      </c>
      <c r="X358" s="79">
        <f t="shared" si="160"/>
        <v>0</v>
      </c>
      <c r="Y358" s="79">
        <v>1.03</v>
      </c>
      <c r="Z358" s="80">
        <v>9630.4</v>
      </c>
      <c r="AA358" s="224">
        <f t="shared" si="161"/>
        <v>9919.3119999999999</v>
      </c>
      <c r="AB358" s="81">
        <f t="shared" si="162"/>
        <v>0</v>
      </c>
    </row>
    <row r="359" spans="1:28" ht="15.75" hidden="1" customHeight="1">
      <c r="A359" s="93">
        <v>155</v>
      </c>
      <c r="B359" s="96" t="s">
        <v>877</v>
      </c>
      <c r="C359" s="116" t="s">
        <v>43</v>
      </c>
      <c r="D359" s="89"/>
      <c r="E359" s="89"/>
      <c r="F359" s="89"/>
      <c r="G359" s="79">
        <f t="shared" si="152"/>
        <v>0</v>
      </c>
      <c r="H359" s="285">
        <f t="shared" si="153"/>
        <v>0</v>
      </c>
      <c r="I359" s="78"/>
      <c r="J359" s="78"/>
      <c r="K359" s="78"/>
      <c r="L359" s="79">
        <f t="shared" si="154"/>
        <v>0</v>
      </c>
      <c r="M359" s="285">
        <f t="shared" si="155"/>
        <v>0</v>
      </c>
      <c r="N359" s="78"/>
      <c r="O359" s="78"/>
      <c r="P359" s="78"/>
      <c r="Q359" s="79">
        <f t="shared" si="156"/>
        <v>0</v>
      </c>
      <c r="R359" s="285">
        <f t="shared" si="157"/>
        <v>0</v>
      </c>
      <c r="S359" s="78"/>
      <c r="T359" s="78"/>
      <c r="U359" s="78"/>
      <c r="V359" s="79">
        <f t="shared" si="158"/>
        <v>0</v>
      </c>
      <c r="W359" s="285">
        <f t="shared" si="159"/>
        <v>0</v>
      </c>
      <c r="X359" s="79">
        <f t="shared" si="160"/>
        <v>0</v>
      </c>
      <c r="Y359" s="79">
        <v>1.03</v>
      </c>
      <c r="Z359" s="80">
        <v>4836</v>
      </c>
      <c r="AA359" s="224">
        <f t="shared" si="161"/>
        <v>4981.08</v>
      </c>
      <c r="AB359" s="81">
        <f t="shared" si="162"/>
        <v>0</v>
      </c>
    </row>
    <row r="360" spans="1:28" ht="15.75" hidden="1" customHeight="1">
      <c r="A360" s="93">
        <v>156</v>
      </c>
      <c r="B360" s="96" t="s">
        <v>878</v>
      </c>
      <c r="C360" s="116" t="s">
        <v>43</v>
      </c>
      <c r="D360" s="89"/>
      <c r="E360" s="89"/>
      <c r="F360" s="89"/>
      <c r="G360" s="79">
        <f t="shared" si="152"/>
        <v>0</v>
      </c>
      <c r="H360" s="285">
        <f t="shared" si="153"/>
        <v>0</v>
      </c>
      <c r="I360" s="78"/>
      <c r="J360" s="78"/>
      <c r="K360" s="78"/>
      <c r="L360" s="79">
        <f t="shared" si="154"/>
        <v>0</v>
      </c>
      <c r="M360" s="285">
        <f t="shared" si="155"/>
        <v>0</v>
      </c>
      <c r="N360" s="78"/>
      <c r="O360" s="78"/>
      <c r="P360" s="78"/>
      <c r="Q360" s="79">
        <f t="shared" si="156"/>
        <v>0</v>
      </c>
      <c r="R360" s="285">
        <f t="shared" si="157"/>
        <v>0</v>
      </c>
      <c r="S360" s="78"/>
      <c r="T360" s="78"/>
      <c r="U360" s="78"/>
      <c r="V360" s="79">
        <f t="shared" si="158"/>
        <v>0</v>
      </c>
      <c r="W360" s="285">
        <f t="shared" si="159"/>
        <v>0</v>
      </c>
      <c r="X360" s="79">
        <f t="shared" si="160"/>
        <v>0</v>
      </c>
      <c r="Y360" s="79">
        <v>1.03</v>
      </c>
      <c r="Z360" s="80">
        <v>2600</v>
      </c>
      <c r="AA360" s="224">
        <f t="shared" si="161"/>
        <v>2678</v>
      </c>
      <c r="AB360" s="81">
        <f t="shared" si="162"/>
        <v>0</v>
      </c>
    </row>
    <row r="361" spans="1:28" ht="15.75" hidden="1" customHeight="1">
      <c r="A361" s="93">
        <v>157</v>
      </c>
      <c r="B361" s="96" t="s">
        <v>879</v>
      </c>
      <c r="C361" s="116" t="s">
        <v>43</v>
      </c>
      <c r="D361" s="89"/>
      <c r="E361" s="89"/>
      <c r="F361" s="89"/>
      <c r="G361" s="79">
        <f t="shared" si="152"/>
        <v>0</v>
      </c>
      <c r="H361" s="285">
        <f t="shared" si="153"/>
        <v>0</v>
      </c>
      <c r="I361" s="78"/>
      <c r="J361" s="78"/>
      <c r="K361" s="78"/>
      <c r="L361" s="79">
        <f t="shared" si="154"/>
        <v>0</v>
      </c>
      <c r="M361" s="285">
        <f t="shared" si="155"/>
        <v>0</v>
      </c>
      <c r="N361" s="78"/>
      <c r="O361" s="78"/>
      <c r="P361" s="78"/>
      <c r="Q361" s="79">
        <f t="shared" si="156"/>
        <v>0</v>
      </c>
      <c r="R361" s="285">
        <f t="shared" si="157"/>
        <v>0</v>
      </c>
      <c r="S361" s="78"/>
      <c r="T361" s="78"/>
      <c r="U361" s="78"/>
      <c r="V361" s="79">
        <f t="shared" si="158"/>
        <v>0</v>
      </c>
      <c r="W361" s="285">
        <f t="shared" si="159"/>
        <v>0</v>
      </c>
      <c r="X361" s="79">
        <f t="shared" si="160"/>
        <v>0</v>
      </c>
      <c r="Y361" s="79">
        <v>1.03</v>
      </c>
      <c r="Z361" s="80">
        <v>2912</v>
      </c>
      <c r="AA361" s="224">
        <f t="shared" si="161"/>
        <v>2999.36</v>
      </c>
      <c r="AB361" s="81">
        <f t="shared" si="162"/>
        <v>0</v>
      </c>
    </row>
    <row r="362" spans="1:28" ht="15.75" hidden="1" customHeight="1">
      <c r="A362" s="93">
        <v>158</v>
      </c>
      <c r="B362" s="96" t="s">
        <v>880</v>
      </c>
      <c r="C362" s="116" t="s">
        <v>43</v>
      </c>
      <c r="D362" s="89"/>
      <c r="E362" s="89"/>
      <c r="F362" s="89"/>
      <c r="G362" s="79">
        <f t="shared" si="152"/>
        <v>0</v>
      </c>
      <c r="H362" s="285">
        <f t="shared" si="153"/>
        <v>0</v>
      </c>
      <c r="I362" s="78"/>
      <c r="J362" s="78"/>
      <c r="K362" s="78"/>
      <c r="L362" s="79">
        <f t="shared" si="154"/>
        <v>0</v>
      </c>
      <c r="M362" s="285">
        <f t="shared" si="155"/>
        <v>0</v>
      </c>
      <c r="N362" s="78"/>
      <c r="O362" s="78"/>
      <c r="P362" s="78"/>
      <c r="Q362" s="79">
        <f t="shared" si="156"/>
        <v>0</v>
      </c>
      <c r="R362" s="285">
        <f t="shared" si="157"/>
        <v>0</v>
      </c>
      <c r="S362" s="78"/>
      <c r="T362" s="78"/>
      <c r="U362" s="78"/>
      <c r="V362" s="79">
        <f t="shared" si="158"/>
        <v>0</v>
      </c>
      <c r="W362" s="285">
        <f t="shared" si="159"/>
        <v>0</v>
      </c>
      <c r="X362" s="79">
        <f t="shared" si="160"/>
        <v>0</v>
      </c>
      <c r="Y362" s="79">
        <v>1.03</v>
      </c>
      <c r="Z362" s="80">
        <v>2912</v>
      </c>
      <c r="AA362" s="224">
        <f t="shared" si="161"/>
        <v>2999.36</v>
      </c>
      <c r="AB362" s="81">
        <f t="shared" si="162"/>
        <v>0</v>
      </c>
    </row>
    <row r="363" spans="1:28" ht="15.75" hidden="1" customHeight="1">
      <c r="A363" s="93">
        <v>159</v>
      </c>
      <c r="B363" s="96" t="s">
        <v>881</v>
      </c>
      <c r="C363" s="116" t="s">
        <v>43</v>
      </c>
      <c r="D363" s="89"/>
      <c r="E363" s="89"/>
      <c r="F363" s="89"/>
      <c r="G363" s="79">
        <f t="shared" si="152"/>
        <v>0</v>
      </c>
      <c r="H363" s="285">
        <f t="shared" si="153"/>
        <v>0</v>
      </c>
      <c r="I363" s="78"/>
      <c r="J363" s="78"/>
      <c r="K363" s="78"/>
      <c r="L363" s="79">
        <f t="shared" si="154"/>
        <v>0</v>
      </c>
      <c r="M363" s="285">
        <f t="shared" si="155"/>
        <v>0</v>
      </c>
      <c r="N363" s="78"/>
      <c r="O363" s="78"/>
      <c r="P363" s="78"/>
      <c r="Q363" s="79">
        <f t="shared" si="156"/>
        <v>0</v>
      </c>
      <c r="R363" s="285">
        <f t="shared" si="157"/>
        <v>0</v>
      </c>
      <c r="S363" s="78"/>
      <c r="T363" s="78"/>
      <c r="U363" s="78"/>
      <c r="V363" s="79">
        <f t="shared" si="158"/>
        <v>0</v>
      </c>
      <c r="W363" s="285">
        <f t="shared" si="159"/>
        <v>0</v>
      </c>
      <c r="X363" s="79">
        <f t="shared" si="160"/>
        <v>0</v>
      </c>
      <c r="Y363" s="79">
        <v>1.03</v>
      </c>
      <c r="Z363" s="80">
        <v>2548</v>
      </c>
      <c r="AA363" s="224">
        <f t="shared" si="161"/>
        <v>2624.44</v>
      </c>
      <c r="AB363" s="81">
        <f t="shared" si="162"/>
        <v>0</v>
      </c>
    </row>
    <row r="364" spans="1:28" ht="15.75" hidden="1" customHeight="1">
      <c r="A364" s="93">
        <v>160</v>
      </c>
      <c r="B364" s="96" t="s">
        <v>882</v>
      </c>
      <c r="C364" s="116" t="s">
        <v>43</v>
      </c>
      <c r="D364" s="89"/>
      <c r="E364" s="89"/>
      <c r="F364" s="89"/>
      <c r="G364" s="79">
        <f t="shared" si="152"/>
        <v>0</v>
      </c>
      <c r="H364" s="285">
        <f t="shared" si="153"/>
        <v>0</v>
      </c>
      <c r="I364" s="78"/>
      <c r="J364" s="78"/>
      <c r="K364" s="78"/>
      <c r="L364" s="79">
        <f t="shared" si="154"/>
        <v>0</v>
      </c>
      <c r="M364" s="285">
        <f t="shared" si="155"/>
        <v>0</v>
      </c>
      <c r="N364" s="78"/>
      <c r="O364" s="78"/>
      <c r="P364" s="78"/>
      <c r="Q364" s="79">
        <f t="shared" si="156"/>
        <v>0</v>
      </c>
      <c r="R364" s="285">
        <f t="shared" si="157"/>
        <v>0</v>
      </c>
      <c r="S364" s="78"/>
      <c r="T364" s="78"/>
      <c r="U364" s="78"/>
      <c r="V364" s="79">
        <f t="shared" si="158"/>
        <v>0</v>
      </c>
      <c r="W364" s="285">
        <f t="shared" si="159"/>
        <v>0</v>
      </c>
      <c r="X364" s="79">
        <f t="shared" si="160"/>
        <v>0</v>
      </c>
      <c r="Y364" s="79">
        <v>1.03</v>
      </c>
      <c r="Z364" s="80">
        <v>2860</v>
      </c>
      <c r="AA364" s="224">
        <f t="shared" si="161"/>
        <v>2945.8</v>
      </c>
      <c r="AB364" s="81">
        <f t="shared" si="162"/>
        <v>0</v>
      </c>
    </row>
    <row r="365" spans="1:28" ht="15.75" hidden="1" customHeight="1">
      <c r="A365" s="93">
        <v>161</v>
      </c>
      <c r="B365" s="96" t="s">
        <v>883</v>
      </c>
      <c r="C365" s="116" t="s">
        <v>43</v>
      </c>
      <c r="D365" s="89"/>
      <c r="E365" s="89"/>
      <c r="F365" s="89"/>
      <c r="G365" s="79">
        <f t="shared" si="152"/>
        <v>0</v>
      </c>
      <c r="H365" s="285">
        <f t="shared" si="153"/>
        <v>0</v>
      </c>
      <c r="I365" s="78"/>
      <c r="J365" s="78"/>
      <c r="K365" s="78"/>
      <c r="L365" s="79">
        <f t="shared" si="154"/>
        <v>0</v>
      </c>
      <c r="M365" s="285">
        <f t="shared" si="155"/>
        <v>0</v>
      </c>
      <c r="N365" s="78"/>
      <c r="O365" s="78"/>
      <c r="P365" s="78"/>
      <c r="Q365" s="79">
        <f t="shared" si="156"/>
        <v>0</v>
      </c>
      <c r="R365" s="285">
        <f t="shared" si="157"/>
        <v>0</v>
      </c>
      <c r="S365" s="78"/>
      <c r="T365" s="78"/>
      <c r="U365" s="78"/>
      <c r="V365" s="79">
        <f t="shared" si="158"/>
        <v>0</v>
      </c>
      <c r="W365" s="285">
        <f t="shared" si="159"/>
        <v>0</v>
      </c>
      <c r="X365" s="79">
        <f t="shared" si="160"/>
        <v>0</v>
      </c>
      <c r="Y365" s="79">
        <v>1.03</v>
      </c>
      <c r="Z365" s="80">
        <v>2600</v>
      </c>
      <c r="AA365" s="224">
        <f t="shared" si="161"/>
        <v>2678</v>
      </c>
      <c r="AB365" s="81">
        <f t="shared" si="162"/>
        <v>0</v>
      </c>
    </row>
    <row r="366" spans="1:28" ht="15.75" hidden="1" customHeight="1">
      <c r="A366" s="93">
        <v>162</v>
      </c>
      <c r="B366" s="96" t="s">
        <v>884</v>
      </c>
      <c r="C366" s="116" t="s">
        <v>43</v>
      </c>
      <c r="D366" s="89"/>
      <c r="E366" s="89"/>
      <c r="F366" s="89"/>
      <c r="G366" s="79">
        <f t="shared" si="152"/>
        <v>0</v>
      </c>
      <c r="H366" s="285">
        <f t="shared" si="153"/>
        <v>0</v>
      </c>
      <c r="I366" s="78"/>
      <c r="J366" s="78"/>
      <c r="K366" s="78"/>
      <c r="L366" s="79">
        <f t="shared" si="154"/>
        <v>0</v>
      </c>
      <c r="M366" s="285">
        <f t="shared" si="155"/>
        <v>0</v>
      </c>
      <c r="N366" s="78"/>
      <c r="O366" s="78"/>
      <c r="P366" s="78"/>
      <c r="Q366" s="79">
        <f t="shared" si="156"/>
        <v>0</v>
      </c>
      <c r="R366" s="285">
        <f t="shared" si="157"/>
        <v>0</v>
      </c>
      <c r="S366" s="78"/>
      <c r="T366" s="78"/>
      <c r="U366" s="78"/>
      <c r="V366" s="79">
        <f t="shared" si="158"/>
        <v>0</v>
      </c>
      <c r="W366" s="285">
        <f t="shared" si="159"/>
        <v>0</v>
      </c>
      <c r="X366" s="79">
        <f t="shared" si="160"/>
        <v>0</v>
      </c>
      <c r="Y366" s="79">
        <v>1.03</v>
      </c>
      <c r="Z366" s="80">
        <v>3120</v>
      </c>
      <c r="AA366" s="224">
        <f t="shared" si="161"/>
        <v>3213.6</v>
      </c>
      <c r="AB366" s="81">
        <f t="shared" si="162"/>
        <v>0</v>
      </c>
    </row>
    <row r="367" spans="1:28" ht="15.75" hidden="1" customHeight="1">
      <c r="A367" s="93">
        <v>163</v>
      </c>
      <c r="B367" s="96" t="s">
        <v>885</v>
      </c>
      <c r="C367" s="116" t="s">
        <v>43</v>
      </c>
      <c r="D367" s="89"/>
      <c r="E367" s="89"/>
      <c r="F367" s="89"/>
      <c r="G367" s="79">
        <f t="shared" si="152"/>
        <v>0</v>
      </c>
      <c r="H367" s="285">
        <f t="shared" si="153"/>
        <v>0</v>
      </c>
      <c r="I367" s="78"/>
      <c r="J367" s="78"/>
      <c r="K367" s="78"/>
      <c r="L367" s="79">
        <f t="shared" si="154"/>
        <v>0</v>
      </c>
      <c r="M367" s="285">
        <f t="shared" si="155"/>
        <v>0</v>
      </c>
      <c r="N367" s="78"/>
      <c r="O367" s="78"/>
      <c r="P367" s="78"/>
      <c r="Q367" s="79">
        <f t="shared" si="156"/>
        <v>0</v>
      </c>
      <c r="R367" s="285">
        <f t="shared" si="157"/>
        <v>0</v>
      </c>
      <c r="S367" s="78"/>
      <c r="T367" s="78"/>
      <c r="U367" s="78"/>
      <c r="V367" s="79">
        <f t="shared" si="158"/>
        <v>0</v>
      </c>
      <c r="W367" s="285">
        <f t="shared" si="159"/>
        <v>0</v>
      </c>
      <c r="X367" s="79">
        <f t="shared" si="160"/>
        <v>0</v>
      </c>
      <c r="Y367" s="79">
        <v>1.03</v>
      </c>
      <c r="Z367" s="80">
        <v>7280</v>
      </c>
      <c r="AA367" s="224">
        <f t="shared" si="161"/>
        <v>7498.4000000000005</v>
      </c>
      <c r="AB367" s="81">
        <f t="shared" si="162"/>
        <v>0</v>
      </c>
    </row>
    <row r="368" spans="1:28" ht="15.75" hidden="1" customHeight="1">
      <c r="A368" s="93">
        <v>164</v>
      </c>
      <c r="B368" s="96" t="s">
        <v>886</v>
      </c>
      <c r="C368" s="116" t="s">
        <v>43</v>
      </c>
      <c r="D368" s="89"/>
      <c r="E368" s="89"/>
      <c r="F368" s="89"/>
      <c r="G368" s="79">
        <f t="shared" si="152"/>
        <v>0</v>
      </c>
      <c r="H368" s="285">
        <f t="shared" si="153"/>
        <v>0</v>
      </c>
      <c r="I368" s="78"/>
      <c r="J368" s="78"/>
      <c r="K368" s="78"/>
      <c r="L368" s="79">
        <f t="shared" si="154"/>
        <v>0</v>
      </c>
      <c r="M368" s="285">
        <f t="shared" si="155"/>
        <v>0</v>
      </c>
      <c r="N368" s="78"/>
      <c r="O368" s="78"/>
      <c r="P368" s="78"/>
      <c r="Q368" s="79">
        <f t="shared" si="156"/>
        <v>0</v>
      </c>
      <c r="R368" s="285">
        <f t="shared" si="157"/>
        <v>0</v>
      </c>
      <c r="S368" s="78"/>
      <c r="T368" s="78"/>
      <c r="U368" s="78"/>
      <c r="V368" s="79">
        <f t="shared" si="158"/>
        <v>0</v>
      </c>
      <c r="W368" s="285">
        <f t="shared" si="159"/>
        <v>0</v>
      </c>
      <c r="X368" s="79">
        <f t="shared" si="160"/>
        <v>0</v>
      </c>
      <c r="Y368" s="79">
        <v>1.03</v>
      </c>
      <c r="Z368" s="80">
        <v>5512</v>
      </c>
      <c r="AA368" s="224">
        <f t="shared" si="161"/>
        <v>5677.3600000000006</v>
      </c>
      <c r="AB368" s="81">
        <f t="shared" si="162"/>
        <v>0</v>
      </c>
    </row>
    <row r="369" spans="1:28" ht="15.75" hidden="1" customHeight="1">
      <c r="A369" s="93">
        <v>165</v>
      </c>
      <c r="B369" s="96" t="s">
        <v>887</v>
      </c>
      <c r="C369" s="116" t="s">
        <v>43</v>
      </c>
      <c r="D369" s="89"/>
      <c r="E369" s="89"/>
      <c r="F369" s="89"/>
      <c r="G369" s="79">
        <f t="shared" si="152"/>
        <v>0</v>
      </c>
      <c r="H369" s="285">
        <f t="shared" si="153"/>
        <v>0</v>
      </c>
      <c r="I369" s="78"/>
      <c r="J369" s="78"/>
      <c r="K369" s="78"/>
      <c r="L369" s="79">
        <f t="shared" si="154"/>
        <v>0</v>
      </c>
      <c r="M369" s="285">
        <f t="shared" si="155"/>
        <v>0</v>
      </c>
      <c r="N369" s="78"/>
      <c r="O369" s="78"/>
      <c r="P369" s="78"/>
      <c r="Q369" s="79">
        <f t="shared" si="156"/>
        <v>0</v>
      </c>
      <c r="R369" s="285">
        <f t="shared" si="157"/>
        <v>0</v>
      </c>
      <c r="S369" s="78"/>
      <c r="T369" s="78"/>
      <c r="U369" s="78"/>
      <c r="V369" s="79">
        <f t="shared" si="158"/>
        <v>0</v>
      </c>
      <c r="W369" s="285">
        <f t="shared" si="159"/>
        <v>0</v>
      </c>
      <c r="X369" s="79">
        <f t="shared" si="160"/>
        <v>0</v>
      </c>
      <c r="Y369" s="79">
        <v>1.03</v>
      </c>
      <c r="Z369" s="80">
        <v>9464</v>
      </c>
      <c r="AA369" s="224">
        <f t="shared" si="161"/>
        <v>9747.92</v>
      </c>
      <c r="AB369" s="81">
        <f t="shared" si="162"/>
        <v>0</v>
      </c>
    </row>
    <row r="370" spans="1:28" s="128" customFormat="1" ht="15.75" hidden="1" customHeight="1">
      <c r="A370" s="93">
        <v>166</v>
      </c>
      <c r="B370" s="96" t="s">
        <v>888</v>
      </c>
      <c r="C370" s="95" t="s">
        <v>43</v>
      </c>
      <c r="D370" s="129"/>
      <c r="E370" s="129"/>
      <c r="F370" s="129"/>
      <c r="G370" s="79">
        <f t="shared" si="152"/>
        <v>0</v>
      </c>
      <c r="H370" s="285">
        <f t="shared" si="153"/>
        <v>0</v>
      </c>
      <c r="I370" s="78"/>
      <c r="J370" s="78"/>
      <c r="K370" s="78"/>
      <c r="L370" s="79">
        <f t="shared" si="154"/>
        <v>0</v>
      </c>
      <c r="M370" s="285">
        <f t="shared" si="155"/>
        <v>0</v>
      </c>
      <c r="N370" s="78"/>
      <c r="O370" s="78"/>
      <c r="P370" s="78"/>
      <c r="Q370" s="79">
        <f t="shared" si="156"/>
        <v>0</v>
      </c>
      <c r="R370" s="285">
        <f t="shared" si="157"/>
        <v>0</v>
      </c>
      <c r="S370" s="78"/>
      <c r="T370" s="78"/>
      <c r="U370" s="78"/>
      <c r="V370" s="79">
        <f t="shared" si="158"/>
        <v>0</v>
      </c>
      <c r="W370" s="285">
        <f t="shared" si="159"/>
        <v>0</v>
      </c>
      <c r="X370" s="79">
        <f t="shared" si="160"/>
        <v>0</v>
      </c>
      <c r="Y370" s="79">
        <v>1.03</v>
      </c>
      <c r="Z370" s="80">
        <v>8008</v>
      </c>
      <c r="AA370" s="224">
        <f t="shared" si="161"/>
        <v>8248.24</v>
      </c>
      <c r="AB370" s="81">
        <f t="shared" si="162"/>
        <v>0</v>
      </c>
    </row>
    <row r="371" spans="1:28" ht="15.75" hidden="1" customHeight="1">
      <c r="A371" s="93">
        <v>167</v>
      </c>
      <c r="B371" s="96" t="s">
        <v>889</v>
      </c>
      <c r="C371" s="97" t="s">
        <v>43</v>
      </c>
      <c r="D371" s="78"/>
      <c r="E371" s="78"/>
      <c r="F371" s="78"/>
      <c r="G371" s="79">
        <f t="shared" si="152"/>
        <v>0</v>
      </c>
      <c r="H371" s="285">
        <f t="shared" si="153"/>
        <v>0</v>
      </c>
      <c r="I371" s="78"/>
      <c r="J371" s="78"/>
      <c r="K371" s="78"/>
      <c r="L371" s="79">
        <f t="shared" si="154"/>
        <v>0</v>
      </c>
      <c r="M371" s="285">
        <f t="shared" si="155"/>
        <v>0</v>
      </c>
      <c r="N371" s="78"/>
      <c r="O371" s="78"/>
      <c r="P371" s="78"/>
      <c r="Q371" s="79">
        <f t="shared" si="156"/>
        <v>0</v>
      </c>
      <c r="R371" s="285">
        <f t="shared" si="157"/>
        <v>0</v>
      </c>
      <c r="S371" s="78"/>
      <c r="T371" s="78"/>
      <c r="U371" s="78"/>
      <c r="V371" s="79">
        <f t="shared" si="158"/>
        <v>0</v>
      </c>
      <c r="W371" s="285">
        <f t="shared" si="159"/>
        <v>0</v>
      </c>
      <c r="X371" s="79">
        <f t="shared" si="160"/>
        <v>0</v>
      </c>
      <c r="Y371" s="79">
        <v>1.03</v>
      </c>
      <c r="Z371" s="80">
        <v>4784</v>
      </c>
      <c r="AA371" s="224">
        <f t="shared" si="161"/>
        <v>4927.5200000000004</v>
      </c>
      <c r="AB371" s="81">
        <f t="shared" si="162"/>
        <v>0</v>
      </c>
    </row>
    <row r="372" spans="1:28" ht="15.75" hidden="1" customHeight="1">
      <c r="A372" s="93">
        <v>168</v>
      </c>
      <c r="B372" s="96" t="s">
        <v>890</v>
      </c>
      <c r="C372" s="97" t="s">
        <v>43</v>
      </c>
      <c r="D372" s="78"/>
      <c r="E372" s="78"/>
      <c r="F372" s="78"/>
      <c r="G372" s="79">
        <f t="shared" si="152"/>
        <v>0</v>
      </c>
      <c r="H372" s="285">
        <f t="shared" si="153"/>
        <v>0</v>
      </c>
      <c r="I372" s="78"/>
      <c r="J372" s="78"/>
      <c r="K372" s="78"/>
      <c r="L372" s="79">
        <f t="shared" si="154"/>
        <v>0</v>
      </c>
      <c r="M372" s="285">
        <f t="shared" si="155"/>
        <v>0</v>
      </c>
      <c r="N372" s="78"/>
      <c r="O372" s="78"/>
      <c r="P372" s="78"/>
      <c r="Q372" s="79">
        <f t="shared" si="156"/>
        <v>0</v>
      </c>
      <c r="R372" s="285">
        <f t="shared" si="157"/>
        <v>0</v>
      </c>
      <c r="S372" s="78"/>
      <c r="T372" s="78"/>
      <c r="U372" s="78"/>
      <c r="V372" s="79">
        <f t="shared" si="158"/>
        <v>0</v>
      </c>
      <c r="W372" s="285">
        <f t="shared" si="159"/>
        <v>0</v>
      </c>
      <c r="X372" s="79">
        <f t="shared" si="160"/>
        <v>0</v>
      </c>
      <c r="Y372" s="79">
        <v>1.03</v>
      </c>
      <c r="Z372" s="80">
        <v>4212</v>
      </c>
      <c r="AA372" s="224">
        <f t="shared" si="161"/>
        <v>4338.3599999999997</v>
      </c>
      <c r="AB372" s="81">
        <f t="shared" si="162"/>
        <v>0</v>
      </c>
    </row>
    <row r="373" spans="1:28" ht="15.75" customHeight="1">
      <c r="A373" s="93">
        <v>11</v>
      </c>
      <c r="B373" s="96" t="s">
        <v>891</v>
      </c>
      <c r="C373" s="97" t="s">
        <v>43</v>
      </c>
      <c r="D373" s="8"/>
      <c r="E373" s="8"/>
      <c r="F373" s="8"/>
      <c r="G373" s="79">
        <f t="shared" si="152"/>
        <v>0</v>
      </c>
      <c r="H373" s="285">
        <f t="shared" si="153"/>
        <v>0</v>
      </c>
      <c r="I373" s="8"/>
      <c r="J373" s="8"/>
      <c r="K373" s="8"/>
      <c r="L373" s="79">
        <f t="shared" si="154"/>
        <v>0</v>
      </c>
      <c r="M373" s="285">
        <f t="shared" si="155"/>
        <v>0</v>
      </c>
      <c r="N373" s="8">
        <v>3</v>
      </c>
      <c r="O373" s="8"/>
      <c r="P373" s="8"/>
      <c r="Q373" s="79">
        <f t="shared" si="156"/>
        <v>3</v>
      </c>
      <c r="R373" s="285">
        <f t="shared" si="157"/>
        <v>237.15750000000003</v>
      </c>
      <c r="S373" s="78"/>
      <c r="T373" s="78"/>
      <c r="U373" s="78"/>
      <c r="V373" s="79">
        <f t="shared" si="158"/>
        <v>0</v>
      </c>
      <c r="W373" s="285">
        <f t="shared" si="159"/>
        <v>0</v>
      </c>
      <c r="X373" s="79">
        <f t="shared" si="160"/>
        <v>3</v>
      </c>
      <c r="Y373" s="79">
        <v>1.03</v>
      </c>
      <c r="Z373" s="80">
        <v>76.75</v>
      </c>
      <c r="AA373" s="224">
        <f t="shared" si="161"/>
        <v>79.052500000000009</v>
      </c>
      <c r="AB373" s="81">
        <f t="shared" si="162"/>
        <v>237.15750000000003</v>
      </c>
    </row>
    <row r="374" spans="1:28" ht="15.75" hidden="1" customHeight="1">
      <c r="A374" s="93">
        <v>170</v>
      </c>
      <c r="B374" s="96" t="s">
        <v>892</v>
      </c>
      <c r="C374" s="97" t="s">
        <v>43</v>
      </c>
      <c r="D374" s="78"/>
      <c r="E374" s="78"/>
      <c r="F374" s="78"/>
      <c r="G374" s="79">
        <f t="shared" si="152"/>
        <v>0</v>
      </c>
      <c r="H374" s="285">
        <f t="shared" si="153"/>
        <v>0</v>
      </c>
      <c r="I374" s="78"/>
      <c r="J374" s="78"/>
      <c r="K374" s="78"/>
      <c r="L374" s="79">
        <f t="shared" si="154"/>
        <v>0</v>
      </c>
      <c r="M374" s="285">
        <f t="shared" si="155"/>
        <v>0</v>
      </c>
      <c r="N374" s="78"/>
      <c r="O374" s="78"/>
      <c r="P374" s="78"/>
      <c r="Q374" s="79">
        <f t="shared" si="156"/>
        <v>0</v>
      </c>
      <c r="R374" s="285">
        <f t="shared" si="157"/>
        <v>0</v>
      </c>
      <c r="S374" s="78"/>
      <c r="T374" s="78"/>
      <c r="U374" s="78"/>
      <c r="V374" s="79">
        <f t="shared" si="158"/>
        <v>0</v>
      </c>
      <c r="W374" s="285">
        <f t="shared" si="159"/>
        <v>0</v>
      </c>
      <c r="X374" s="79">
        <f t="shared" si="160"/>
        <v>0</v>
      </c>
      <c r="Y374" s="79">
        <v>1.03</v>
      </c>
      <c r="Z374" s="80">
        <v>724.88</v>
      </c>
      <c r="AA374" s="224">
        <f t="shared" si="161"/>
        <v>746.62639999999999</v>
      </c>
      <c r="AB374" s="81">
        <f t="shared" si="162"/>
        <v>0</v>
      </c>
    </row>
    <row r="375" spans="1:28" ht="15.75" hidden="1" customHeight="1">
      <c r="A375" s="93">
        <v>171</v>
      </c>
      <c r="B375" s="96" t="s">
        <v>893</v>
      </c>
      <c r="C375" s="97" t="s">
        <v>43</v>
      </c>
      <c r="D375" s="78"/>
      <c r="E375" s="78"/>
      <c r="F375" s="78"/>
      <c r="G375" s="79">
        <f t="shared" si="152"/>
        <v>0</v>
      </c>
      <c r="H375" s="285">
        <f t="shared" si="153"/>
        <v>0</v>
      </c>
      <c r="I375" s="78"/>
      <c r="J375" s="78"/>
      <c r="K375" s="78"/>
      <c r="L375" s="79">
        <f t="shared" si="154"/>
        <v>0</v>
      </c>
      <c r="M375" s="285">
        <f t="shared" si="155"/>
        <v>0</v>
      </c>
      <c r="N375" s="78"/>
      <c r="O375" s="78"/>
      <c r="P375" s="78"/>
      <c r="Q375" s="79">
        <f t="shared" si="156"/>
        <v>0</v>
      </c>
      <c r="R375" s="285">
        <f t="shared" si="157"/>
        <v>0</v>
      </c>
      <c r="S375" s="78"/>
      <c r="T375" s="78"/>
      <c r="U375" s="78"/>
      <c r="V375" s="79">
        <f t="shared" si="158"/>
        <v>0</v>
      </c>
      <c r="W375" s="285">
        <f t="shared" si="159"/>
        <v>0</v>
      </c>
      <c r="X375" s="79">
        <f t="shared" si="160"/>
        <v>0</v>
      </c>
      <c r="Y375" s="79">
        <v>1.03</v>
      </c>
      <c r="Z375" s="80">
        <v>334.88</v>
      </c>
      <c r="AA375" s="224">
        <f t="shared" si="161"/>
        <v>344.9264</v>
      </c>
      <c r="AB375" s="81">
        <f t="shared" si="162"/>
        <v>0</v>
      </c>
    </row>
    <row r="376" spans="1:28" ht="15.75" customHeight="1">
      <c r="A376" s="93">
        <v>12</v>
      </c>
      <c r="B376" s="96" t="s">
        <v>894</v>
      </c>
      <c r="C376" s="97" t="s">
        <v>43</v>
      </c>
      <c r="D376" s="78"/>
      <c r="E376" s="78"/>
      <c r="F376" s="78"/>
      <c r="G376" s="79">
        <f t="shared" si="152"/>
        <v>0</v>
      </c>
      <c r="H376" s="285">
        <f t="shared" si="153"/>
        <v>0</v>
      </c>
      <c r="I376" s="78"/>
      <c r="J376" s="78"/>
      <c r="K376" s="78"/>
      <c r="L376" s="79">
        <f t="shared" si="154"/>
        <v>0</v>
      </c>
      <c r="M376" s="285">
        <f t="shared" si="155"/>
        <v>0</v>
      </c>
      <c r="N376" s="1">
        <v>3</v>
      </c>
      <c r="O376" s="78"/>
      <c r="P376" s="78"/>
      <c r="Q376" s="79">
        <f t="shared" si="156"/>
        <v>3</v>
      </c>
      <c r="R376" s="285">
        <f t="shared" si="157"/>
        <v>234.59280000000001</v>
      </c>
      <c r="S376" s="78"/>
      <c r="T376" s="78"/>
      <c r="U376" s="78"/>
      <c r="V376" s="79">
        <f t="shared" si="158"/>
        <v>0</v>
      </c>
      <c r="W376" s="285">
        <f t="shared" si="159"/>
        <v>0</v>
      </c>
      <c r="X376" s="79">
        <f t="shared" si="160"/>
        <v>3</v>
      </c>
      <c r="Y376" s="79">
        <v>1.03</v>
      </c>
      <c r="Z376" s="80">
        <v>75.92</v>
      </c>
      <c r="AA376" s="224">
        <f t="shared" si="161"/>
        <v>78.197600000000008</v>
      </c>
      <c r="AB376" s="81">
        <f t="shared" si="162"/>
        <v>234.59280000000001</v>
      </c>
    </row>
    <row r="377" spans="1:28" ht="15.75" customHeight="1">
      <c r="A377" s="93"/>
      <c r="B377" s="96"/>
      <c r="C377" s="97"/>
      <c r="D377" s="78"/>
      <c r="E377" s="78"/>
      <c r="F377" s="78"/>
      <c r="G377" s="79"/>
      <c r="H377" s="285"/>
      <c r="I377" s="78"/>
      <c r="J377" s="78"/>
      <c r="K377" s="78"/>
      <c r="L377" s="79"/>
      <c r="M377" s="285"/>
      <c r="N377" s="1"/>
      <c r="O377" s="78"/>
      <c r="P377" s="78"/>
      <c r="Q377" s="79"/>
      <c r="R377" s="285"/>
      <c r="S377" s="78"/>
      <c r="T377" s="78"/>
      <c r="U377" s="78"/>
      <c r="V377" s="79"/>
      <c r="W377" s="285"/>
      <c r="X377" s="79"/>
      <c r="Y377" s="79"/>
      <c r="Z377" s="80"/>
      <c r="AA377" s="224"/>
      <c r="AB377" s="81"/>
    </row>
    <row r="378" spans="1:28" s="128" customFormat="1" ht="15.75" customHeight="1">
      <c r="A378" s="426"/>
      <c r="B378" s="427"/>
      <c r="C378" s="285"/>
      <c r="D378" s="129"/>
      <c r="E378" s="129"/>
      <c r="F378" s="129"/>
      <c r="G378" s="285"/>
      <c r="H378" s="285"/>
      <c r="I378" s="129"/>
      <c r="J378" s="129"/>
      <c r="K378" s="129"/>
      <c r="L378" s="285"/>
      <c r="M378" s="285"/>
      <c r="N378" s="129"/>
      <c r="O378" s="129"/>
      <c r="P378" s="129"/>
      <c r="Q378" s="285"/>
      <c r="R378" s="285"/>
      <c r="S378" s="129"/>
      <c r="T378" s="129"/>
      <c r="U378" s="129"/>
      <c r="V378" s="285"/>
      <c r="W378" s="285"/>
      <c r="X378" s="285"/>
      <c r="Y378" s="285"/>
      <c r="Z378" s="428"/>
      <c r="AA378" s="429"/>
      <c r="AB378" s="430"/>
    </row>
    <row r="379" spans="1:28" s="131" customFormat="1" ht="18.75" customHeight="1" thickBot="1">
      <c r="A379" s="423" t="s">
        <v>895</v>
      </c>
      <c r="B379" s="424"/>
      <c r="C379" s="424"/>
      <c r="D379" s="424"/>
      <c r="E379" s="424"/>
      <c r="F379" s="424"/>
      <c r="G379" s="424"/>
      <c r="H379" s="424"/>
      <c r="I379" s="424"/>
      <c r="J379" s="424"/>
      <c r="K379" s="424"/>
      <c r="L379" s="424"/>
      <c r="M379" s="424"/>
      <c r="N379" s="424"/>
      <c r="O379" s="424"/>
      <c r="P379" s="424"/>
      <c r="Q379" s="424"/>
      <c r="R379" s="424"/>
      <c r="S379" s="424"/>
      <c r="T379" s="424"/>
      <c r="U379" s="424"/>
      <c r="V379" s="424"/>
      <c r="W379" s="424"/>
      <c r="X379" s="424"/>
      <c r="Y379" s="424"/>
      <c r="Z379" s="424"/>
      <c r="AA379" s="424"/>
      <c r="AB379" s="425"/>
    </row>
    <row r="380" spans="1:28" ht="16.5" hidden="1" thickBot="1">
      <c r="A380" s="502" t="s">
        <v>38</v>
      </c>
      <c r="B380" s="468"/>
      <c r="C380" s="72"/>
      <c r="D380" s="73"/>
      <c r="E380" s="73"/>
      <c r="F380" s="73"/>
      <c r="G380" s="7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  <c r="T380" s="332"/>
      <c r="U380" s="332"/>
      <c r="V380" s="332"/>
      <c r="W380" s="332"/>
      <c r="X380" s="74"/>
      <c r="Y380" s="74"/>
      <c r="Z380" s="75"/>
      <c r="AA380" s="223"/>
      <c r="AB380" s="76"/>
    </row>
    <row r="381" spans="1:28" ht="16.5" hidden="1" thickBot="1">
      <c r="A381" s="400">
        <v>1</v>
      </c>
      <c r="B381" s="132" t="s">
        <v>896</v>
      </c>
      <c r="C381" s="97" t="s">
        <v>39</v>
      </c>
      <c r="D381" s="78"/>
      <c r="E381" s="78"/>
      <c r="F381" s="78"/>
      <c r="G381" s="79">
        <f>SUM(D381:F381)</f>
        <v>0</v>
      </c>
      <c r="H381" s="285">
        <f>G381*AA381</f>
        <v>0</v>
      </c>
      <c r="I381" s="78"/>
      <c r="J381" s="78"/>
      <c r="K381" s="78"/>
      <c r="L381" s="79">
        <f>SUM(I381:K381)</f>
        <v>0</v>
      </c>
      <c r="M381" s="285">
        <f>L381*AA381</f>
        <v>0</v>
      </c>
      <c r="N381" s="78"/>
      <c r="O381" s="78"/>
      <c r="P381" s="78"/>
      <c r="Q381" s="79">
        <f>SUM(N381:P381)</f>
        <v>0</v>
      </c>
      <c r="R381" s="285">
        <f>Q381*AA381</f>
        <v>0</v>
      </c>
      <c r="S381" s="78"/>
      <c r="T381" s="78"/>
      <c r="U381" s="78"/>
      <c r="V381" s="79">
        <f>SUM(S381:U381)</f>
        <v>0</v>
      </c>
      <c r="W381" s="285">
        <f>V381*AA381</f>
        <v>0</v>
      </c>
      <c r="X381" s="79">
        <f>G381+L381+Q381+V381</f>
        <v>0</v>
      </c>
      <c r="Y381" s="79">
        <v>1.03</v>
      </c>
      <c r="Z381" s="80">
        <v>74.78</v>
      </c>
      <c r="AA381" s="224">
        <f>Z381*Y381</f>
        <v>77.023400000000009</v>
      </c>
      <c r="AB381" s="81">
        <f>X381*AA381</f>
        <v>0</v>
      </c>
    </row>
    <row r="382" spans="1:28" ht="16.5" hidden="1" thickBot="1">
      <c r="A382" s="93">
        <v>2</v>
      </c>
      <c r="B382" s="82" t="s">
        <v>897</v>
      </c>
      <c r="C382" s="3" t="s">
        <v>52</v>
      </c>
      <c r="D382" s="78"/>
      <c r="E382" s="78"/>
      <c r="F382" s="78"/>
      <c r="G382" s="79">
        <f t="shared" ref="G382:G383" si="163">SUM(D382:F382)</f>
        <v>0</v>
      </c>
      <c r="H382" s="285">
        <f t="shared" ref="H382:H383" si="164">G382*AA382</f>
        <v>0</v>
      </c>
      <c r="I382" s="78"/>
      <c r="J382" s="78"/>
      <c r="K382" s="78"/>
      <c r="L382" s="79">
        <f t="shared" ref="L382:L383" si="165">SUM(I382:K382)</f>
        <v>0</v>
      </c>
      <c r="M382" s="285">
        <f t="shared" ref="M382:M383" si="166">L382*AA382</f>
        <v>0</v>
      </c>
      <c r="N382" s="78"/>
      <c r="O382" s="78"/>
      <c r="P382" s="78"/>
      <c r="Q382" s="79">
        <f t="shared" ref="Q382:Q383" si="167">SUM(N382:P382)</f>
        <v>0</v>
      </c>
      <c r="R382" s="285">
        <f t="shared" ref="R382:R383" si="168">Q382*AA382</f>
        <v>0</v>
      </c>
      <c r="S382" s="78"/>
      <c r="T382" s="78"/>
      <c r="U382" s="78"/>
      <c r="V382" s="79">
        <f t="shared" ref="V382:V383" si="169">SUM(S382:U382)</f>
        <v>0</v>
      </c>
      <c r="W382" s="285">
        <f t="shared" ref="W382:W383" si="170">V382*AA382</f>
        <v>0</v>
      </c>
      <c r="X382" s="79">
        <f>G382+L382+Q382+V382</f>
        <v>0</v>
      </c>
      <c r="Y382" s="79">
        <v>1.03</v>
      </c>
      <c r="Z382" s="80">
        <v>88.4</v>
      </c>
      <c r="AA382" s="224">
        <f>Z382*Y382</f>
        <v>91.052000000000007</v>
      </c>
      <c r="AB382" s="81">
        <f>X382*AA382</f>
        <v>0</v>
      </c>
    </row>
    <row r="383" spans="1:28" ht="16.5" hidden="1" thickBot="1">
      <c r="A383" s="398">
        <v>3</v>
      </c>
      <c r="B383" s="82" t="s">
        <v>898</v>
      </c>
      <c r="C383" s="3" t="s">
        <v>40</v>
      </c>
      <c r="D383" s="78"/>
      <c r="E383" s="78"/>
      <c r="F383" s="78"/>
      <c r="G383" s="79">
        <f t="shared" si="163"/>
        <v>0</v>
      </c>
      <c r="H383" s="285">
        <f t="shared" si="164"/>
        <v>0</v>
      </c>
      <c r="I383" s="78"/>
      <c r="J383" s="78"/>
      <c r="K383" s="78"/>
      <c r="L383" s="79">
        <f t="shared" si="165"/>
        <v>0</v>
      </c>
      <c r="M383" s="285">
        <f t="shared" si="166"/>
        <v>0</v>
      </c>
      <c r="N383" s="78"/>
      <c r="O383" s="78"/>
      <c r="P383" s="78"/>
      <c r="Q383" s="79">
        <f t="shared" si="167"/>
        <v>0</v>
      </c>
      <c r="R383" s="285">
        <f t="shared" si="168"/>
        <v>0</v>
      </c>
      <c r="S383" s="78"/>
      <c r="T383" s="78"/>
      <c r="U383" s="78"/>
      <c r="V383" s="79">
        <f t="shared" si="169"/>
        <v>0</v>
      </c>
      <c r="W383" s="285">
        <f t="shared" si="170"/>
        <v>0</v>
      </c>
      <c r="X383" s="79">
        <f>G383+L383+Q383+V383</f>
        <v>0</v>
      </c>
      <c r="Y383" s="79">
        <v>1.03</v>
      </c>
      <c r="Z383" s="80">
        <v>364</v>
      </c>
      <c r="AA383" s="224">
        <f>Z383*Y383</f>
        <v>374.92</v>
      </c>
      <c r="AB383" s="81">
        <f>X383*AA383</f>
        <v>0</v>
      </c>
    </row>
    <row r="384" spans="1:28" s="128" customFormat="1" ht="16.5" hidden="1" thickBot="1">
      <c r="A384" s="401"/>
      <c r="B384" s="333"/>
      <c r="C384" s="334"/>
      <c r="D384" s="127"/>
      <c r="E384" s="127"/>
      <c r="F384" s="127"/>
      <c r="G384" s="331"/>
      <c r="H384" s="331"/>
      <c r="I384" s="127"/>
      <c r="J384" s="127"/>
      <c r="K384" s="127"/>
      <c r="L384" s="331"/>
      <c r="M384" s="331"/>
      <c r="N384" s="127"/>
      <c r="O384" s="127"/>
      <c r="P384" s="127"/>
      <c r="Q384" s="331"/>
      <c r="R384" s="331"/>
      <c r="S384" s="127"/>
      <c r="T384" s="127"/>
      <c r="U384" s="127"/>
      <c r="V384" s="331"/>
      <c r="W384" s="331"/>
      <c r="X384" s="331"/>
      <c r="Y384" s="331"/>
      <c r="Z384" s="335"/>
      <c r="AA384" s="336"/>
      <c r="AB384" s="337"/>
    </row>
    <row r="385" spans="1:28" ht="15.75" customHeight="1">
      <c r="A385" s="469" t="s">
        <v>60</v>
      </c>
      <c r="B385" s="470"/>
      <c r="C385" s="90"/>
      <c r="D385" s="88"/>
      <c r="E385" s="88"/>
      <c r="F385" s="88"/>
      <c r="G385" s="88"/>
      <c r="H385" s="338"/>
      <c r="I385" s="338"/>
      <c r="J385" s="338"/>
      <c r="K385" s="338"/>
      <c r="L385" s="338"/>
      <c r="M385" s="338"/>
      <c r="N385" s="338"/>
      <c r="O385" s="338"/>
      <c r="P385" s="338"/>
      <c r="Q385" s="338"/>
      <c r="R385" s="338"/>
      <c r="S385" s="338"/>
      <c r="T385" s="338"/>
      <c r="U385" s="338"/>
      <c r="V385" s="338"/>
      <c r="W385" s="338"/>
      <c r="X385" s="90"/>
      <c r="Y385" s="90"/>
      <c r="Z385" s="17"/>
      <c r="AA385" s="228"/>
      <c r="AB385" s="92"/>
    </row>
    <row r="386" spans="1:28" hidden="1">
      <c r="A386" s="93">
        <v>1</v>
      </c>
      <c r="B386" s="96" t="s">
        <v>899</v>
      </c>
      <c r="C386" s="99" t="s">
        <v>61</v>
      </c>
      <c r="D386" s="78"/>
      <c r="E386" s="78"/>
      <c r="F386" s="78"/>
      <c r="G386" s="79">
        <f>SUM(D386:F386)</f>
        <v>0</v>
      </c>
      <c r="H386" s="285">
        <f>G386*AA386</f>
        <v>0</v>
      </c>
      <c r="I386" s="78"/>
      <c r="J386" s="78"/>
      <c r="K386" s="78"/>
      <c r="L386" s="79">
        <f>SUM(I386:K386)</f>
        <v>0</v>
      </c>
      <c r="M386" s="285">
        <f>L386*AA386</f>
        <v>0</v>
      </c>
      <c r="N386" s="78"/>
      <c r="O386" s="78"/>
      <c r="P386" s="78"/>
      <c r="Q386" s="79">
        <f>SUM(N386:P386)</f>
        <v>0</v>
      </c>
      <c r="R386" s="285">
        <f>Q386*AA386</f>
        <v>0</v>
      </c>
      <c r="S386" s="78"/>
      <c r="T386" s="78"/>
      <c r="U386" s="78"/>
      <c r="V386" s="285">
        <f>SUM(S386:U386)</f>
        <v>0</v>
      </c>
      <c r="W386" s="285">
        <f>V386*AA386</f>
        <v>0</v>
      </c>
      <c r="X386" s="79">
        <f>G386+L386+Q386+V386</f>
        <v>0</v>
      </c>
      <c r="Y386" s="79">
        <v>1.03</v>
      </c>
      <c r="Z386" s="15">
        <v>930.8</v>
      </c>
      <c r="AA386" s="224">
        <f>Z386*Y386</f>
        <v>958.72399999999993</v>
      </c>
      <c r="AB386" s="81">
        <f>X386*AA386</f>
        <v>0</v>
      </c>
    </row>
    <row r="387" spans="1:28" hidden="1">
      <c r="A387" s="93">
        <v>2</v>
      </c>
      <c r="B387" s="96" t="s">
        <v>900</v>
      </c>
      <c r="C387" s="99" t="s">
        <v>61</v>
      </c>
      <c r="D387" s="78"/>
      <c r="E387" s="78"/>
      <c r="F387" s="78"/>
      <c r="G387" s="79">
        <f t="shared" ref="G387:G390" si="171">SUM(D387:F387)</f>
        <v>0</v>
      </c>
      <c r="H387" s="285">
        <f t="shared" ref="H387:H390" si="172">G387*AA387</f>
        <v>0</v>
      </c>
      <c r="I387" s="78"/>
      <c r="J387" s="78"/>
      <c r="K387" s="78"/>
      <c r="L387" s="79">
        <f t="shared" ref="L387:L390" si="173">SUM(I387:K387)</f>
        <v>0</v>
      </c>
      <c r="M387" s="285">
        <f t="shared" ref="M387:M390" si="174">L387*AA387</f>
        <v>0</v>
      </c>
      <c r="N387" s="78"/>
      <c r="O387" s="78"/>
      <c r="P387" s="78"/>
      <c r="Q387" s="79">
        <f t="shared" ref="Q387:Q390" si="175">SUM(N387:P387)</f>
        <v>0</v>
      </c>
      <c r="R387" s="285">
        <f t="shared" ref="R387:R390" si="176">Q387*AA387</f>
        <v>0</v>
      </c>
      <c r="S387" s="78"/>
      <c r="T387" s="78"/>
      <c r="U387" s="78"/>
      <c r="V387" s="285">
        <f t="shared" ref="V387:V390" si="177">SUM(S387:U387)</f>
        <v>0</v>
      </c>
      <c r="W387" s="285">
        <f t="shared" ref="W387:W390" si="178">V387*AA387</f>
        <v>0</v>
      </c>
      <c r="X387" s="79">
        <f>G387+L387+Q387+V387</f>
        <v>0</v>
      </c>
      <c r="Y387" s="79">
        <v>1.03</v>
      </c>
      <c r="Z387" s="15">
        <v>1965.6</v>
      </c>
      <c r="AA387" s="224">
        <f>Z387*Y387</f>
        <v>2024.568</v>
      </c>
      <c r="AB387" s="81">
        <f>X387*AA387</f>
        <v>0</v>
      </c>
    </row>
    <row r="388" spans="1:28" ht="45" hidden="1" customHeight="1">
      <c r="A388" s="93">
        <v>3</v>
      </c>
      <c r="B388" s="96" t="s">
        <v>901</v>
      </c>
      <c r="C388" s="97" t="s">
        <v>61</v>
      </c>
      <c r="D388" s="78"/>
      <c r="E388" s="78"/>
      <c r="F388" s="78"/>
      <c r="G388" s="79">
        <f t="shared" si="171"/>
        <v>0</v>
      </c>
      <c r="H388" s="285">
        <f t="shared" si="172"/>
        <v>0</v>
      </c>
      <c r="I388" s="78"/>
      <c r="J388" s="78"/>
      <c r="K388" s="78"/>
      <c r="L388" s="79">
        <f t="shared" si="173"/>
        <v>0</v>
      </c>
      <c r="M388" s="285">
        <f t="shared" si="174"/>
        <v>0</v>
      </c>
      <c r="N388" s="78"/>
      <c r="O388" s="78"/>
      <c r="P388" s="78"/>
      <c r="Q388" s="79">
        <f t="shared" si="175"/>
        <v>0</v>
      </c>
      <c r="R388" s="285">
        <f t="shared" si="176"/>
        <v>0</v>
      </c>
      <c r="S388" s="78"/>
      <c r="T388" s="78"/>
      <c r="U388" s="78"/>
      <c r="V388" s="285">
        <f t="shared" si="177"/>
        <v>0</v>
      </c>
      <c r="W388" s="285">
        <f t="shared" si="178"/>
        <v>0</v>
      </c>
      <c r="X388" s="79">
        <f>G388+L388+Q388+V388</f>
        <v>0</v>
      </c>
      <c r="Y388" s="79">
        <v>1.03</v>
      </c>
      <c r="Z388" s="15">
        <v>3315.52</v>
      </c>
      <c r="AA388" s="224">
        <f>Z388*Y388</f>
        <v>3414.9856</v>
      </c>
      <c r="AB388" s="81">
        <f>X388*AA388</f>
        <v>0</v>
      </c>
    </row>
    <row r="389" spans="1:28" ht="51">
      <c r="A389" s="93">
        <v>1</v>
      </c>
      <c r="B389" s="98" t="s">
        <v>902</v>
      </c>
      <c r="C389" s="97" t="s">
        <v>61</v>
      </c>
      <c r="D389" s="78"/>
      <c r="E389" s="78"/>
      <c r="F389" s="78"/>
      <c r="G389" s="79">
        <f t="shared" si="171"/>
        <v>0</v>
      </c>
      <c r="H389" s="285">
        <f t="shared" si="172"/>
        <v>0</v>
      </c>
      <c r="I389" s="78">
        <v>1</v>
      </c>
      <c r="J389" s="78"/>
      <c r="K389" s="78"/>
      <c r="L389" s="79">
        <f t="shared" si="173"/>
        <v>1</v>
      </c>
      <c r="M389" s="285">
        <f t="shared" si="174"/>
        <v>2785.12</v>
      </c>
      <c r="N389" s="78"/>
      <c r="O389" s="78"/>
      <c r="P389" s="78"/>
      <c r="Q389" s="79">
        <f t="shared" si="175"/>
        <v>0</v>
      </c>
      <c r="R389" s="285">
        <f t="shared" si="176"/>
        <v>0</v>
      </c>
      <c r="S389" s="78"/>
      <c r="T389" s="78"/>
      <c r="U389" s="78"/>
      <c r="V389" s="285">
        <f t="shared" si="177"/>
        <v>0</v>
      </c>
      <c r="W389" s="285">
        <f t="shared" si="178"/>
        <v>0</v>
      </c>
      <c r="X389" s="79">
        <f>G389+L389+Q389+V389</f>
        <v>1</v>
      </c>
      <c r="Y389" s="79">
        <v>1.03</v>
      </c>
      <c r="Z389" s="15">
        <v>2704</v>
      </c>
      <c r="AA389" s="224">
        <f>Z389*Y389</f>
        <v>2785.12</v>
      </c>
      <c r="AB389" s="81">
        <f>X389*AA389</f>
        <v>2785.12</v>
      </c>
    </row>
    <row r="390" spans="1:28" ht="76.5" customHeight="1">
      <c r="A390" s="93">
        <v>2</v>
      </c>
      <c r="B390" s="98" t="s">
        <v>903</v>
      </c>
      <c r="C390" s="97" t="s">
        <v>61</v>
      </c>
      <c r="D390" s="78"/>
      <c r="E390" s="78"/>
      <c r="F390" s="78"/>
      <c r="G390" s="79">
        <f t="shared" si="171"/>
        <v>0</v>
      </c>
      <c r="H390" s="285">
        <f t="shared" si="172"/>
        <v>0</v>
      </c>
      <c r="I390" s="78"/>
      <c r="J390" s="78"/>
      <c r="K390" s="78"/>
      <c r="L390" s="79">
        <f t="shared" si="173"/>
        <v>0</v>
      </c>
      <c r="M390" s="285">
        <f t="shared" si="174"/>
        <v>0</v>
      </c>
      <c r="N390" s="78">
        <v>1</v>
      </c>
      <c r="O390" s="78"/>
      <c r="P390" s="78"/>
      <c r="Q390" s="79">
        <f t="shared" si="175"/>
        <v>1</v>
      </c>
      <c r="R390" s="285">
        <f t="shared" si="176"/>
        <v>1069.0576000000001</v>
      </c>
      <c r="S390" s="78"/>
      <c r="T390" s="78"/>
      <c r="U390" s="78"/>
      <c r="V390" s="285">
        <f t="shared" si="177"/>
        <v>0</v>
      </c>
      <c r="W390" s="285">
        <f t="shared" si="178"/>
        <v>0</v>
      </c>
      <c r="X390" s="79">
        <f>G390+L390+Q390+V390</f>
        <v>1</v>
      </c>
      <c r="Y390" s="79">
        <v>1.03</v>
      </c>
      <c r="Z390" s="15">
        <v>1037.92</v>
      </c>
      <c r="AA390" s="224">
        <f>Z390*Y390</f>
        <v>1069.0576000000001</v>
      </c>
      <c r="AB390" s="81">
        <f>X390*AA390</f>
        <v>1069.0576000000001</v>
      </c>
    </row>
    <row r="391" spans="1:28" ht="18" customHeight="1" thickBot="1">
      <c r="A391" s="108"/>
      <c r="B391" s="133"/>
      <c r="C391" s="110"/>
      <c r="D391" s="84"/>
      <c r="E391" s="84"/>
      <c r="F391" s="84"/>
      <c r="G391" s="85"/>
      <c r="H391" s="327"/>
      <c r="I391" s="84"/>
      <c r="J391" s="84"/>
      <c r="K391" s="84"/>
      <c r="L391" s="85"/>
      <c r="M391" s="327"/>
      <c r="N391" s="84"/>
      <c r="O391" s="84"/>
      <c r="P391" s="84"/>
      <c r="Q391" s="85"/>
      <c r="R391" s="327"/>
      <c r="S391" s="84"/>
      <c r="T391" s="84"/>
      <c r="U391" s="84"/>
      <c r="V391" s="327"/>
      <c r="W391" s="327"/>
      <c r="X391" s="85"/>
      <c r="Y391" s="135"/>
      <c r="Z391" s="136"/>
      <c r="AA391" s="403"/>
      <c r="AB391" s="121"/>
    </row>
    <row r="392" spans="1:28" ht="15.75" customHeight="1">
      <c r="A392" s="502" t="s">
        <v>45</v>
      </c>
      <c r="B392" s="468"/>
      <c r="C392" s="134"/>
      <c r="D392" s="89"/>
      <c r="E392" s="89"/>
      <c r="F392" s="89"/>
      <c r="G392" s="89"/>
      <c r="H392" s="127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127"/>
      <c r="U392" s="127"/>
      <c r="V392" s="127"/>
      <c r="W392" s="127"/>
      <c r="X392" s="331"/>
      <c r="Y392" s="135"/>
      <c r="Z392" s="136"/>
      <c r="AA392" s="226"/>
      <c r="AB392" s="92"/>
    </row>
    <row r="393" spans="1:28">
      <c r="A393" s="93">
        <v>1</v>
      </c>
      <c r="B393" s="96" t="s">
        <v>904</v>
      </c>
      <c r="C393" s="97" t="s">
        <v>44</v>
      </c>
      <c r="D393" s="78"/>
      <c r="E393" s="78"/>
      <c r="F393" s="78"/>
      <c r="G393" s="79">
        <f t="shared" ref="G393" si="179">SUM(D393:F393)</f>
        <v>0</v>
      </c>
      <c r="H393" s="285">
        <f t="shared" ref="H393" si="180">G393*AA393</f>
        <v>0</v>
      </c>
      <c r="I393" s="78"/>
      <c r="J393" s="78"/>
      <c r="K393" s="78">
        <v>24</v>
      </c>
      <c r="L393" s="79">
        <f t="shared" ref="L393" si="181">SUM(I393:K393)</f>
        <v>24</v>
      </c>
      <c r="M393" s="285">
        <f t="shared" ref="M393" si="182">L393*AA393</f>
        <v>1285.44</v>
      </c>
      <c r="N393" s="78"/>
      <c r="O393" s="78"/>
      <c r="P393" s="78"/>
      <c r="Q393" s="79">
        <f t="shared" ref="Q393" si="183">SUM(N393:P393)</f>
        <v>0</v>
      </c>
      <c r="R393" s="285">
        <f t="shared" ref="R393" si="184">Q393*AA393</f>
        <v>0</v>
      </c>
      <c r="S393" s="78"/>
      <c r="T393" s="78"/>
      <c r="U393" s="78"/>
      <c r="V393" s="285">
        <f t="shared" ref="V393" si="185">SUM(S393:U393)</f>
        <v>0</v>
      </c>
      <c r="W393" s="285">
        <f t="shared" ref="W393" si="186">V393*AA393</f>
        <v>0</v>
      </c>
      <c r="X393" s="79">
        <f t="shared" ref="X393:X413" si="187">G393+L393+Q393+V393</f>
        <v>24</v>
      </c>
      <c r="Y393" s="79">
        <v>1.03</v>
      </c>
      <c r="Z393" s="15">
        <v>52</v>
      </c>
      <c r="AA393" s="224">
        <f t="shared" ref="AA393:AA413" si="188">Z393*Y393</f>
        <v>53.56</v>
      </c>
      <c r="AB393" s="81">
        <f t="shared" ref="AB393:AB413" si="189">AA393*X393</f>
        <v>1285.44</v>
      </c>
    </row>
    <row r="394" spans="1:28" hidden="1">
      <c r="A394" s="93">
        <v>2</v>
      </c>
      <c r="B394" s="96" t="s">
        <v>905</v>
      </c>
      <c r="C394" s="97" t="s">
        <v>39</v>
      </c>
      <c r="D394" s="78"/>
      <c r="E394" s="78"/>
      <c r="F394" s="78"/>
      <c r="G394" s="79">
        <f t="shared" ref="G394:G413" si="190">SUM(D394:F394)</f>
        <v>0</v>
      </c>
      <c r="H394" s="285">
        <f t="shared" ref="H394:H413" si="191">G394*AA394</f>
        <v>0</v>
      </c>
      <c r="I394" s="78"/>
      <c r="J394" s="78"/>
      <c r="K394" s="78"/>
      <c r="L394" s="79">
        <f t="shared" ref="L394:L413" si="192">SUM(I394:K394)</f>
        <v>0</v>
      </c>
      <c r="M394" s="285">
        <f t="shared" ref="M394:M413" si="193">L394*AA394</f>
        <v>0</v>
      </c>
      <c r="N394" s="78"/>
      <c r="O394" s="78"/>
      <c r="P394" s="78"/>
      <c r="Q394" s="79">
        <f t="shared" ref="Q394:Q413" si="194">SUM(N394:P394)</f>
        <v>0</v>
      </c>
      <c r="R394" s="285">
        <f t="shared" ref="R394:R413" si="195">Q394*AA394</f>
        <v>0</v>
      </c>
      <c r="S394" s="78"/>
      <c r="T394" s="78"/>
      <c r="U394" s="78"/>
      <c r="V394" s="285">
        <f t="shared" ref="V394:V413" si="196">SUM(S394:U394)</f>
        <v>0</v>
      </c>
      <c r="W394" s="285">
        <f t="shared" ref="W394:W413" si="197">V394*AA394</f>
        <v>0</v>
      </c>
      <c r="X394" s="79">
        <f t="shared" si="187"/>
        <v>0</v>
      </c>
      <c r="Y394" s="79">
        <v>1.03</v>
      </c>
      <c r="Z394" s="15">
        <v>8.32</v>
      </c>
      <c r="AA394" s="224">
        <f t="shared" si="188"/>
        <v>8.5696000000000012</v>
      </c>
      <c r="AB394" s="81">
        <f t="shared" si="189"/>
        <v>0</v>
      </c>
    </row>
    <row r="395" spans="1:28" hidden="1">
      <c r="A395" s="93">
        <v>3</v>
      </c>
      <c r="B395" s="96" t="s">
        <v>906</v>
      </c>
      <c r="C395" s="97" t="s">
        <v>49</v>
      </c>
      <c r="D395" s="78"/>
      <c r="E395" s="78"/>
      <c r="F395" s="78"/>
      <c r="G395" s="79">
        <f t="shared" si="190"/>
        <v>0</v>
      </c>
      <c r="H395" s="285">
        <f t="shared" si="191"/>
        <v>0</v>
      </c>
      <c r="I395" s="78"/>
      <c r="J395" s="78"/>
      <c r="K395" s="78"/>
      <c r="L395" s="79">
        <f t="shared" si="192"/>
        <v>0</v>
      </c>
      <c r="M395" s="285">
        <f t="shared" si="193"/>
        <v>0</v>
      </c>
      <c r="N395" s="78"/>
      <c r="O395" s="78"/>
      <c r="P395" s="78"/>
      <c r="Q395" s="79">
        <f t="shared" si="194"/>
        <v>0</v>
      </c>
      <c r="R395" s="285">
        <f t="shared" si="195"/>
        <v>0</v>
      </c>
      <c r="S395" s="78"/>
      <c r="T395" s="78"/>
      <c r="U395" s="78"/>
      <c r="V395" s="285">
        <f t="shared" si="196"/>
        <v>0</v>
      </c>
      <c r="W395" s="285">
        <f t="shared" si="197"/>
        <v>0</v>
      </c>
      <c r="X395" s="79">
        <f t="shared" si="187"/>
        <v>0</v>
      </c>
      <c r="Y395" s="79">
        <v>1.03</v>
      </c>
      <c r="Z395" s="15">
        <v>65.52</v>
      </c>
      <c r="AA395" s="224">
        <f t="shared" si="188"/>
        <v>67.485599999999991</v>
      </c>
      <c r="AB395" s="81">
        <f t="shared" si="189"/>
        <v>0</v>
      </c>
    </row>
    <row r="396" spans="1:28">
      <c r="A396" s="93">
        <v>2</v>
      </c>
      <c r="B396" s="96" t="s">
        <v>907</v>
      </c>
      <c r="C396" s="97" t="s">
        <v>42</v>
      </c>
      <c r="D396" s="1"/>
      <c r="E396" s="1"/>
      <c r="F396" s="1"/>
      <c r="G396" s="79">
        <f t="shared" si="190"/>
        <v>0</v>
      </c>
      <c r="H396" s="285">
        <f t="shared" si="191"/>
        <v>0</v>
      </c>
      <c r="I396" s="1"/>
      <c r="J396" s="1"/>
      <c r="K396" s="1"/>
      <c r="L396" s="79">
        <f t="shared" si="192"/>
        <v>0</v>
      </c>
      <c r="M396" s="285">
        <f t="shared" si="193"/>
        <v>0</v>
      </c>
      <c r="N396" s="1">
        <v>4</v>
      </c>
      <c r="O396" s="1"/>
      <c r="P396" s="1"/>
      <c r="Q396" s="79">
        <f t="shared" si="194"/>
        <v>4</v>
      </c>
      <c r="R396" s="285">
        <f t="shared" si="195"/>
        <v>472.60519999999997</v>
      </c>
      <c r="S396" s="1"/>
      <c r="T396" s="78"/>
      <c r="U396" s="78"/>
      <c r="V396" s="285">
        <f t="shared" si="196"/>
        <v>0</v>
      </c>
      <c r="W396" s="285">
        <f t="shared" si="197"/>
        <v>0</v>
      </c>
      <c r="X396" s="79">
        <f t="shared" si="187"/>
        <v>4</v>
      </c>
      <c r="Y396" s="79">
        <v>1.03</v>
      </c>
      <c r="Z396" s="15">
        <v>114.71</v>
      </c>
      <c r="AA396" s="224">
        <f t="shared" si="188"/>
        <v>118.15129999999999</v>
      </c>
      <c r="AB396" s="81">
        <f t="shared" si="189"/>
        <v>472.60519999999997</v>
      </c>
    </row>
    <row r="397" spans="1:28">
      <c r="A397" s="93">
        <v>3</v>
      </c>
      <c r="B397" s="96" t="s">
        <v>908</v>
      </c>
      <c r="C397" s="97" t="s">
        <v>39</v>
      </c>
      <c r="D397" s="78"/>
      <c r="E397" s="78"/>
      <c r="F397" s="78"/>
      <c r="G397" s="79">
        <f t="shared" si="190"/>
        <v>0</v>
      </c>
      <c r="H397" s="285">
        <f t="shared" si="191"/>
        <v>0</v>
      </c>
      <c r="I397" s="78"/>
      <c r="J397" s="78"/>
      <c r="K397" s="78"/>
      <c r="L397" s="79">
        <f t="shared" si="192"/>
        <v>0</v>
      </c>
      <c r="M397" s="285">
        <f t="shared" si="193"/>
        <v>0</v>
      </c>
      <c r="N397" s="78"/>
      <c r="O397" s="78"/>
      <c r="P397" s="78">
        <v>6</v>
      </c>
      <c r="Q397" s="79">
        <f t="shared" si="194"/>
        <v>6</v>
      </c>
      <c r="R397" s="285">
        <f t="shared" si="195"/>
        <v>216.60900000000001</v>
      </c>
      <c r="S397" s="78"/>
      <c r="T397" s="78"/>
      <c r="U397" s="78"/>
      <c r="V397" s="285">
        <f t="shared" si="196"/>
        <v>0</v>
      </c>
      <c r="W397" s="285">
        <f t="shared" si="197"/>
        <v>0</v>
      </c>
      <c r="X397" s="79">
        <f t="shared" si="187"/>
        <v>6</v>
      </c>
      <c r="Y397" s="79">
        <v>1.03</v>
      </c>
      <c r="Z397" s="15">
        <v>35.049999999999997</v>
      </c>
      <c r="AA397" s="224">
        <f t="shared" si="188"/>
        <v>36.101500000000001</v>
      </c>
      <c r="AB397" s="81">
        <f t="shared" si="189"/>
        <v>216.60900000000001</v>
      </c>
    </row>
    <row r="398" spans="1:28" hidden="1">
      <c r="A398" s="93">
        <v>6</v>
      </c>
      <c r="B398" s="96" t="s">
        <v>909</v>
      </c>
      <c r="C398" s="95" t="s">
        <v>39</v>
      </c>
      <c r="D398" s="78"/>
      <c r="E398" s="78"/>
      <c r="F398" s="78"/>
      <c r="G398" s="79">
        <f t="shared" si="190"/>
        <v>0</v>
      </c>
      <c r="H398" s="285">
        <f t="shared" si="191"/>
        <v>0</v>
      </c>
      <c r="I398" s="78"/>
      <c r="J398" s="78"/>
      <c r="K398" s="78"/>
      <c r="L398" s="79">
        <f t="shared" si="192"/>
        <v>0</v>
      </c>
      <c r="M398" s="285">
        <f t="shared" si="193"/>
        <v>0</v>
      </c>
      <c r="N398" s="78"/>
      <c r="O398" s="78"/>
      <c r="P398" s="78"/>
      <c r="Q398" s="79">
        <f t="shared" si="194"/>
        <v>0</v>
      </c>
      <c r="R398" s="285">
        <f t="shared" si="195"/>
        <v>0</v>
      </c>
      <c r="S398" s="78"/>
      <c r="T398" s="78"/>
      <c r="U398" s="78"/>
      <c r="V398" s="285">
        <f t="shared" si="196"/>
        <v>0</v>
      </c>
      <c r="W398" s="285">
        <f t="shared" si="197"/>
        <v>0</v>
      </c>
      <c r="X398" s="79">
        <f t="shared" si="187"/>
        <v>0</v>
      </c>
      <c r="Y398" s="79">
        <v>1.03</v>
      </c>
      <c r="Z398" s="15">
        <v>36.4</v>
      </c>
      <c r="AA398" s="224">
        <f t="shared" si="188"/>
        <v>37.491999999999997</v>
      </c>
      <c r="AB398" s="81">
        <f t="shared" si="189"/>
        <v>0</v>
      </c>
    </row>
    <row r="399" spans="1:28">
      <c r="A399" s="93">
        <v>4</v>
      </c>
      <c r="B399" s="96" t="s">
        <v>910</v>
      </c>
      <c r="C399" s="97" t="s">
        <v>39</v>
      </c>
      <c r="D399" s="1"/>
      <c r="E399" s="1"/>
      <c r="F399" s="1"/>
      <c r="G399" s="79">
        <f t="shared" si="190"/>
        <v>0</v>
      </c>
      <c r="H399" s="285">
        <f t="shared" si="191"/>
        <v>0</v>
      </c>
      <c r="I399" s="1"/>
      <c r="J399" s="1">
        <v>2</v>
      </c>
      <c r="K399" s="1"/>
      <c r="L399" s="79">
        <f t="shared" si="192"/>
        <v>2</v>
      </c>
      <c r="M399" s="285">
        <f t="shared" si="193"/>
        <v>113.5472</v>
      </c>
      <c r="N399" s="1"/>
      <c r="O399" s="78"/>
      <c r="P399" s="78"/>
      <c r="Q399" s="79">
        <f t="shared" si="194"/>
        <v>0</v>
      </c>
      <c r="R399" s="285">
        <f t="shared" si="195"/>
        <v>0</v>
      </c>
      <c r="S399" s="78"/>
      <c r="T399" s="78"/>
      <c r="U399" s="78"/>
      <c r="V399" s="285">
        <f t="shared" si="196"/>
        <v>0</v>
      </c>
      <c r="W399" s="285">
        <f t="shared" si="197"/>
        <v>0</v>
      </c>
      <c r="X399" s="79">
        <f t="shared" si="187"/>
        <v>2</v>
      </c>
      <c r="Y399" s="79">
        <v>1.03</v>
      </c>
      <c r="Z399" s="15">
        <v>55.12</v>
      </c>
      <c r="AA399" s="224">
        <f t="shared" si="188"/>
        <v>56.773600000000002</v>
      </c>
      <c r="AB399" s="81">
        <f t="shared" si="189"/>
        <v>113.5472</v>
      </c>
    </row>
    <row r="400" spans="1:28" hidden="1">
      <c r="A400" s="93">
        <v>8</v>
      </c>
      <c r="B400" s="96" t="s">
        <v>911</v>
      </c>
      <c r="C400" s="97" t="s">
        <v>44</v>
      </c>
      <c r="D400" s="78"/>
      <c r="E400" s="78"/>
      <c r="F400" s="78"/>
      <c r="G400" s="79">
        <f t="shared" si="190"/>
        <v>0</v>
      </c>
      <c r="H400" s="285">
        <f t="shared" si="191"/>
        <v>0</v>
      </c>
      <c r="I400" s="78"/>
      <c r="J400" s="78"/>
      <c r="K400" s="78"/>
      <c r="L400" s="79">
        <f t="shared" si="192"/>
        <v>0</v>
      </c>
      <c r="M400" s="285">
        <f t="shared" si="193"/>
        <v>0</v>
      </c>
      <c r="N400" s="78"/>
      <c r="O400" s="78"/>
      <c r="P400" s="78"/>
      <c r="Q400" s="79">
        <f t="shared" si="194"/>
        <v>0</v>
      </c>
      <c r="R400" s="285">
        <f t="shared" si="195"/>
        <v>0</v>
      </c>
      <c r="S400" s="78"/>
      <c r="T400" s="78"/>
      <c r="U400" s="78"/>
      <c r="V400" s="285">
        <f t="shared" si="196"/>
        <v>0</v>
      </c>
      <c r="W400" s="285">
        <f t="shared" si="197"/>
        <v>0</v>
      </c>
      <c r="X400" s="79">
        <f t="shared" si="187"/>
        <v>0</v>
      </c>
      <c r="Y400" s="79">
        <v>1.03</v>
      </c>
      <c r="Z400" s="15">
        <v>51.27</v>
      </c>
      <c r="AA400" s="224">
        <f t="shared" si="188"/>
        <v>52.808100000000003</v>
      </c>
      <c r="AB400" s="81">
        <f t="shared" si="189"/>
        <v>0</v>
      </c>
    </row>
    <row r="401" spans="1:28" hidden="1">
      <c r="A401" s="93">
        <v>9</v>
      </c>
      <c r="B401" s="96" t="s">
        <v>912</v>
      </c>
      <c r="C401" s="97" t="s">
        <v>44</v>
      </c>
      <c r="D401" s="78"/>
      <c r="E401" s="78"/>
      <c r="F401" s="78"/>
      <c r="G401" s="79">
        <f t="shared" si="190"/>
        <v>0</v>
      </c>
      <c r="H401" s="285">
        <f t="shared" si="191"/>
        <v>0</v>
      </c>
      <c r="I401" s="78"/>
      <c r="J401" s="78"/>
      <c r="K401" s="78"/>
      <c r="L401" s="79">
        <f t="shared" si="192"/>
        <v>0</v>
      </c>
      <c r="M401" s="285">
        <f t="shared" si="193"/>
        <v>0</v>
      </c>
      <c r="N401" s="78"/>
      <c r="O401" s="78"/>
      <c r="P401" s="78"/>
      <c r="Q401" s="79">
        <f t="shared" si="194"/>
        <v>0</v>
      </c>
      <c r="R401" s="285">
        <f t="shared" si="195"/>
        <v>0</v>
      </c>
      <c r="S401" s="78"/>
      <c r="T401" s="78"/>
      <c r="U401" s="78"/>
      <c r="V401" s="285">
        <f t="shared" si="196"/>
        <v>0</v>
      </c>
      <c r="W401" s="285">
        <f t="shared" si="197"/>
        <v>0</v>
      </c>
      <c r="X401" s="79">
        <f t="shared" si="187"/>
        <v>0</v>
      </c>
      <c r="Y401" s="79">
        <v>1.03</v>
      </c>
      <c r="Z401" s="15">
        <v>139.34</v>
      </c>
      <c r="AA401" s="224">
        <f t="shared" si="188"/>
        <v>143.52020000000002</v>
      </c>
      <c r="AB401" s="81">
        <f t="shared" si="189"/>
        <v>0</v>
      </c>
    </row>
    <row r="402" spans="1:28">
      <c r="A402" s="93">
        <v>5</v>
      </c>
      <c r="B402" s="98" t="s">
        <v>913</v>
      </c>
      <c r="C402" s="97" t="s">
        <v>44</v>
      </c>
      <c r="D402" s="1"/>
      <c r="E402" s="1"/>
      <c r="F402" s="1"/>
      <c r="G402" s="79">
        <f t="shared" si="190"/>
        <v>0</v>
      </c>
      <c r="H402" s="285">
        <f t="shared" si="191"/>
        <v>0</v>
      </c>
      <c r="I402" s="1"/>
      <c r="J402" s="1"/>
      <c r="K402" s="1">
        <v>24</v>
      </c>
      <c r="L402" s="79">
        <f t="shared" si="192"/>
        <v>24</v>
      </c>
      <c r="M402" s="285">
        <f t="shared" si="193"/>
        <v>642.72</v>
      </c>
      <c r="N402" s="1"/>
      <c r="O402" s="1"/>
      <c r="P402" s="1"/>
      <c r="Q402" s="79">
        <f t="shared" si="194"/>
        <v>0</v>
      </c>
      <c r="R402" s="285">
        <f t="shared" si="195"/>
        <v>0</v>
      </c>
      <c r="S402" s="1">
        <v>24</v>
      </c>
      <c r="T402" s="1"/>
      <c r="U402" s="78"/>
      <c r="V402" s="285">
        <f t="shared" si="196"/>
        <v>24</v>
      </c>
      <c r="W402" s="285">
        <f t="shared" si="197"/>
        <v>642.72</v>
      </c>
      <c r="X402" s="79">
        <f t="shared" si="187"/>
        <v>48</v>
      </c>
      <c r="Y402" s="79">
        <v>1.03</v>
      </c>
      <c r="Z402" s="15">
        <v>26</v>
      </c>
      <c r="AA402" s="224">
        <f t="shared" si="188"/>
        <v>26.78</v>
      </c>
      <c r="AB402" s="81">
        <f t="shared" si="189"/>
        <v>1285.44</v>
      </c>
    </row>
    <row r="403" spans="1:28">
      <c r="A403" s="93">
        <v>6</v>
      </c>
      <c r="B403" s="96" t="s">
        <v>914</v>
      </c>
      <c r="C403" s="97" t="s">
        <v>53</v>
      </c>
      <c r="D403" s="1"/>
      <c r="E403" s="1">
        <v>2</v>
      </c>
      <c r="F403" s="1"/>
      <c r="G403" s="79">
        <f t="shared" si="190"/>
        <v>2</v>
      </c>
      <c r="H403" s="285">
        <f t="shared" si="191"/>
        <v>83.121000000000009</v>
      </c>
      <c r="I403" s="1"/>
      <c r="J403" s="1"/>
      <c r="K403" s="1"/>
      <c r="L403" s="79">
        <f t="shared" si="192"/>
        <v>0</v>
      </c>
      <c r="M403" s="285">
        <f t="shared" si="193"/>
        <v>0</v>
      </c>
      <c r="N403" s="1"/>
      <c r="O403" s="1"/>
      <c r="P403" s="1"/>
      <c r="Q403" s="79">
        <f t="shared" si="194"/>
        <v>0</v>
      </c>
      <c r="R403" s="285">
        <f t="shared" si="195"/>
        <v>0</v>
      </c>
      <c r="S403" s="1"/>
      <c r="T403" s="78"/>
      <c r="U403" s="78"/>
      <c r="V403" s="285">
        <f t="shared" si="196"/>
        <v>0</v>
      </c>
      <c r="W403" s="285">
        <f t="shared" si="197"/>
        <v>0</v>
      </c>
      <c r="X403" s="79">
        <f t="shared" si="187"/>
        <v>2</v>
      </c>
      <c r="Y403" s="79">
        <v>1.03</v>
      </c>
      <c r="Z403" s="15">
        <v>40.35</v>
      </c>
      <c r="AA403" s="224">
        <f t="shared" si="188"/>
        <v>41.560500000000005</v>
      </c>
      <c r="AB403" s="81">
        <f t="shared" si="189"/>
        <v>83.121000000000009</v>
      </c>
    </row>
    <row r="404" spans="1:28" hidden="1">
      <c r="A404" s="93">
        <v>12</v>
      </c>
      <c r="B404" s="96" t="s">
        <v>915</v>
      </c>
      <c r="C404" s="97" t="s">
        <v>47</v>
      </c>
      <c r="D404" s="78"/>
      <c r="E404" s="78"/>
      <c r="F404" s="78"/>
      <c r="G404" s="79">
        <f t="shared" si="190"/>
        <v>0</v>
      </c>
      <c r="H404" s="285">
        <f t="shared" si="191"/>
        <v>0</v>
      </c>
      <c r="I404" s="78"/>
      <c r="J404" s="78"/>
      <c r="K404" s="78"/>
      <c r="L404" s="79">
        <f t="shared" si="192"/>
        <v>0</v>
      </c>
      <c r="M404" s="285">
        <f t="shared" si="193"/>
        <v>0</v>
      </c>
      <c r="N404" s="78"/>
      <c r="O404" s="78"/>
      <c r="P404" s="78"/>
      <c r="Q404" s="79">
        <f t="shared" si="194"/>
        <v>0</v>
      </c>
      <c r="R404" s="285">
        <f t="shared" si="195"/>
        <v>0</v>
      </c>
      <c r="S404" s="78"/>
      <c r="T404" s="78"/>
      <c r="U404" s="78"/>
      <c r="V404" s="285">
        <f t="shared" si="196"/>
        <v>0</v>
      </c>
      <c r="W404" s="285">
        <f t="shared" si="197"/>
        <v>0</v>
      </c>
      <c r="X404" s="79">
        <f t="shared" si="187"/>
        <v>0</v>
      </c>
      <c r="Y404" s="79">
        <v>1.03</v>
      </c>
      <c r="Z404" s="15">
        <v>36.9</v>
      </c>
      <c r="AA404" s="224">
        <f t="shared" si="188"/>
        <v>38.006999999999998</v>
      </c>
      <c r="AB404" s="81">
        <f t="shared" si="189"/>
        <v>0</v>
      </c>
    </row>
    <row r="405" spans="1:28">
      <c r="A405" s="93">
        <v>7</v>
      </c>
      <c r="B405" s="96" t="s">
        <v>1049</v>
      </c>
      <c r="C405" s="97" t="s">
        <v>41</v>
      </c>
      <c r="D405" s="1"/>
      <c r="E405" s="1"/>
      <c r="F405" s="1"/>
      <c r="G405" s="79">
        <f t="shared" si="190"/>
        <v>0</v>
      </c>
      <c r="H405" s="285">
        <f t="shared" si="191"/>
        <v>0</v>
      </c>
      <c r="I405" s="1"/>
      <c r="J405" s="1">
        <v>12</v>
      </c>
      <c r="K405" s="1"/>
      <c r="L405" s="79">
        <f t="shared" si="192"/>
        <v>12</v>
      </c>
      <c r="M405" s="285">
        <f t="shared" si="193"/>
        <v>370.18200000000002</v>
      </c>
      <c r="N405" s="1"/>
      <c r="O405" s="1"/>
      <c r="P405" s="1"/>
      <c r="Q405" s="79">
        <f t="shared" si="194"/>
        <v>0</v>
      </c>
      <c r="R405" s="285">
        <f t="shared" si="195"/>
        <v>0</v>
      </c>
      <c r="S405" s="78"/>
      <c r="T405" s="78"/>
      <c r="U405" s="78"/>
      <c r="V405" s="285">
        <f t="shared" si="196"/>
        <v>0</v>
      </c>
      <c r="W405" s="285">
        <f t="shared" si="197"/>
        <v>0</v>
      </c>
      <c r="X405" s="79">
        <f t="shared" si="187"/>
        <v>12</v>
      </c>
      <c r="Y405" s="79">
        <v>1.03</v>
      </c>
      <c r="Z405" s="15">
        <v>29.95</v>
      </c>
      <c r="AA405" s="224">
        <f t="shared" si="188"/>
        <v>30.848500000000001</v>
      </c>
      <c r="AB405" s="81">
        <f t="shared" si="189"/>
        <v>370.18200000000002</v>
      </c>
    </row>
    <row r="406" spans="1:28">
      <c r="A406" s="93">
        <v>8</v>
      </c>
      <c r="B406" s="96" t="s">
        <v>916</v>
      </c>
      <c r="C406" s="97" t="s">
        <v>53</v>
      </c>
      <c r="D406" s="1"/>
      <c r="E406" s="1">
        <v>24</v>
      </c>
      <c r="F406" s="1"/>
      <c r="G406" s="79">
        <f t="shared" si="190"/>
        <v>24</v>
      </c>
      <c r="H406" s="285">
        <f t="shared" si="191"/>
        <v>617.01120000000003</v>
      </c>
      <c r="I406" s="1"/>
      <c r="J406" s="1"/>
      <c r="K406" s="1"/>
      <c r="L406" s="79">
        <f t="shared" si="192"/>
        <v>0</v>
      </c>
      <c r="M406" s="285">
        <f t="shared" si="193"/>
        <v>0</v>
      </c>
      <c r="N406" s="1">
        <v>24</v>
      </c>
      <c r="O406" s="1"/>
      <c r="P406" s="1"/>
      <c r="Q406" s="79">
        <f t="shared" si="194"/>
        <v>24</v>
      </c>
      <c r="R406" s="285">
        <f t="shared" si="195"/>
        <v>617.01120000000003</v>
      </c>
      <c r="S406" s="1"/>
      <c r="T406" s="78"/>
      <c r="U406" s="78"/>
      <c r="V406" s="285">
        <f t="shared" si="196"/>
        <v>0</v>
      </c>
      <c r="W406" s="285">
        <f t="shared" si="197"/>
        <v>0</v>
      </c>
      <c r="X406" s="79">
        <f t="shared" si="187"/>
        <v>48</v>
      </c>
      <c r="Y406" s="79">
        <v>1.03</v>
      </c>
      <c r="Z406" s="15">
        <v>24.96</v>
      </c>
      <c r="AA406" s="224">
        <f t="shared" si="188"/>
        <v>25.7088</v>
      </c>
      <c r="AB406" s="81">
        <f t="shared" si="189"/>
        <v>1234.0224000000001</v>
      </c>
    </row>
    <row r="407" spans="1:28" ht="25.5">
      <c r="A407" s="93">
        <v>9</v>
      </c>
      <c r="B407" s="96" t="s">
        <v>917</v>
      </c>
      <c r="C407" s="97" t="s">
        <v>56</v>
      </c>
      <c r="D407" s="1"/>
      <c r="E407" s="1">
        <v>6</v>
      </c>
      <c r="F407" s="1"/>
      <c r="G407" s="79">
        <f t="shared" si="190"/>
        <v>6</v>
      </c>
      <c r="H407" s="285">
        <f t="shared" si="191"/>
        <v>99.621600000000001</v>
      </c>
      <c r="I407" s="1"/>
      <c r="J407" s="1"/>
      <c r="K407" s="1"/>
      <c r="L407" s="79">
        <f t="shared" si="192"/>
        <v>0</v>
      </c>
      <c r="M407" s="285">
        <f t="shared" si="193"/>
        <v>0</v>
      </c>
      <c r="N407" s="1"/>
      <c r="O407" s="1"/>
      <c r="P407" s="1"/>
      <c r="Q407" s="79">
        <f t="shared" si="194"/>
        <v>0</v>
      </c>
      <c r="R407" s="285">
        <f t="shared" si="195"/>
        <v>0</v>
      </c>
      <c r="S407" s="78"/>
      <c r="T407" s="78"/>
      <c r="U407" s="78"/>
      <c r="V407" s="285">
        <f t="shared" si="196"/>
        <v>0</v>
      </c>
      <c r="W407" s="285">
        <f t="shared" si="197"/>
        <v>0</v>
      </c>
      <c r="X407" s="79">
        <f t="shared" si="187"/>
        <v>6</v>
      </c>
      <c r="Y407" s="79">
        <v>1.03</v>
      </c>
      <c r="Z407" s="15">
        <v>16.12</v>
      </c>
      <c r="AA407" s="224">
        <f t="shared" si="188"/>
        <v>16.6036</v>
      </c>
      <c r="AB407" s="81">
        <f t="shared" si="189"/>
        <v>99.621600000000001</v>
      </c>
    </row>
    <row r="408" spans="1:28">
      <c r="A408" s="93">
        <v>10</v>
      </c>
      <c r="B408" s="96" t="s">
        <v>918</v>
      </c>
      <c r="C408" s="97" t="s">
        <v>50</v>
      </c>
      <c r="D408" s="1"/>
      <c r="E408" s="1">
        <v>6</v>
      </c>
      <c r="F408" s="1"/>
      <c r="G408" s="79">
        <f t="shared" si="190"/>
        <v>6</v>
      </c>
      <c r="H408" s="285">
        <f t="shared" si="191"/>
        <v>931.94400000000007</v>
      </c>
      <c r="I408" s="1"/>
      <c r="J408" s="1"/>
      <c r="K408" s="1"/>
      <c r="L408" s="79">
        <f t="shared" si="192"/>
        <v>0</v>
      </c>
      <c r="M408" s="285">
        <f t="shared" si="193"/>
        <v>0</v>
      </c>
      <c r="N408" s="1">
        <v>6</v>
      </c>
      <c r="O408" s="1"/>
      <c r="P408" s="1"/>
      <c r="Q408" s="79">
        <f t="shared" si="194"/>
        <v>6</v>
      </c>
      <c r="R408" s="285">
        <f t="shared" si="195"/>
        <v>931.94400000000007</v>
      </c>
      <c r="S408" s="1"/>
      <c r="T408" s="78"/>
      <c r="U408" s="78"/>
      <c r="V408" s="285">
        <f t="shared" si="196"/>
        <v>0</v>
      </c>
      <c r="W408" s="285">
        <f t="shared" si="197"/>
        <v>0</v>
      </c>
      <c r="X408" s="79">
        <f t="shared" si="187"/>
        <v>12</v>
      </c>
      <c r="Y408" s="79">
        <v>1.03</v>
      </c>
      <c r="Z408" s="15">
        <v>150.80000000000001</v>
      </c>
      <c r="AA408" s="224">
        <f t="shared" si="188"/>
        <v>155.32400000000001</v>
      </c>
      <c r="AB408" s="81">
        <f t="shared" si="189"/>
        <v>1863.8880000000001</v>
      </c>
    </row>
    <row r="409" spans="1:28">
      <c r="A409" s="93">
        <v>11</v>
      </c>
      <c r="B409" s="102" t="s">
        <v>919</v>
      </c>
      <c r="C409" s="97" t="s">
        <v>50</v>
      </c>
      <c r="D409" s="1"/>
      <c r="E409" s="1">
        <v>6</v>
      </c>
      <c r="F409" s="1"/>
      <c r="G409" s="79">
        <f t="shared" si="190"/>
        <v>6</v>
      </c>
      <c r="H409" s="285">
        <f t="shared" si="191"/>
        <v>1798.5654</v>
      </c>
      <c r="I409" s="1"/>
      <c r="J409" s="1"/>
      <c r="K409" s="1"/>
      <c r="L409" s="79">
        <f t="shared" si="192"/>
        <v>0</v>
      </c>
      <c r="M409" s="285">
        <f t="shared" si="193"/>
        <v>0</v>
      </c>
      <c r="N409" s="1">
        <v>6</v>
      </c>
      <c r="O409" s="1"/>
      <c r="P409" s="1"/>
      <c r="Q409" s="79">
        <f t="shared" si="194"/>
        <v>6</v>
      </c>
      <c r="R409" s="285">
        <f t="shared" si="195"/>
        <v>1798.5654</v>
      </c>
      <c r="S409" s="1"/>
      <c r="T409" s="78"/>
      <c r="U409" s="78"/>
      <c r="V409" s="285">
        <f t="shared" si="196"/>
        <v>0</v>
      </c>
      <c r="W409" s="285">
        <f t="shared" si="197"/>
        <v>0</v>
      </c>
      <c r="X409" s="79">
        <f t="shared" si="187"/>
        <v>12</v>
      </c>
      <c r="Y409" s="79">
        <v>1.03</v>
      </c>
      <c r="Z409" s="15">
        <v>291.02999999999997</v>
      </c>
      <c r="AA409" s="224">
        <f t="shared" si="188"/>
        <v>299.76089999999999</v>
      </c>
      <c r="AB409" s="81">
        <f t="shared" si="189"/>
        <v>3597.1307999999999</v>
      </c>
    </row>
    <row r="410" spans="1:28" hidden="1">
      <c r="A410" s="139">
        <v>18</v>
      </c>
      <c r="B410" s="94" t="s">
        <v>920</v>
      </c>
      <c r="C410" s="116" t="s">
        <v>42</v>
      </c>
      <c r="D410" s="89"/>
      <c r="E410" s="89"/>
      <c r="F410" s="89"/>
      <c r="G410" s="119">
        <f t="shared" si="190"/>
        <v>0</v>
      </c>
      <c r="H410" s="331">
        <f t="shared" si="191"/>
        <v>0</v>
      </c>
      <c r="I410" s="89"/>
      <c r="J410" s="89"/>
      <c r="K410" s="89"/>
      <c r="L410" s="119">
        <f t="shared" si="192"/>
        <v>0</v>
      </c>
      <c r="M410" s="331">
        <f t="shared" si="193"/>
        <v>0</v>
      </c>
      <c r="N410" s="89"/>
      <c r="O410" s="89"/>
      <c r="P410" s="89"/>
      <c r="Q410" s="119">
        <f t="shared" si="194"/>
        <v>0</v>
      </c>
      <c r="R410" s="331">
        <f t="shared" si="195"/>
        <v>0</v>
      </c>
      <c r="S410" s="89"/>
      <c r="T410" s="89"/>
      <c r="U410" s="89"/>
      <c r="V410" s="331">
        <f t="shared" si="196"/>
        <v>0</v>
      </c>
      <c r="W410" s="331">
        <f t="shared" si="197"/>
        <v>0</v>
      </c>
      <c r="X410" s="119">
        <f t="shared" si="187"/>
        <v>0</v>
      </c>
      <c r="Y410" s="119">
        <v>1.03</v>
      </c>
      <c r="Z410" s="120">
        <v>41.48</v>
      </c>
      <c r="AA410" s="223">
        <f t="shared" si="188"/>
        <v>42.724399999999996</v>
      </c>
      <c r="AB410" s="121">
        <f t="shared" si="189"/>
        <v>0</v>
      </c>
    </row>
    <row r="411" spans="1:28" hidden="1">
      <c r="A411" s="93">
        <v>19</v>
      </c>
      <c r="B411" s="96" t="s">
        <v>921</v>
      </c>
      <c r="C411" s="97" t="s">
        <v>39</v>
      </c>
      <c r="D411" s="78"/>
      <c r="E411" s="78"/>
      <c r="F411" s="78"/>
      <c r="G411" s="79">
        <f t="shared" si="190"/>
        <v>0</v>
      </c>
      <c r="H411" s="285">
        <f t="shared" si="191"/>
        <v>0</v>
      </c>
      <c r="I411" s="78"/>
      <c r="J411" s="78"/>
      <c r="K411" s="78"/>
      <c r="L411" s="79">
        <f t="shared" si="192"/>
        <v>0</v>
      </c>
      <c r="M411" s="285">
        <f t="shared" si="193"/>
        <v>0</v>
      </c>
      <c r="N411" s="78"/>
      <c r="O411" s="78"/>
      <c r="P411" s="78"/>
      <c r="Q411" s="79">
        <f t="shared" si="194"/>
        <v>0</v>
      </c>
      <c r="R411" s="285">
        <f t="shared" si="195"/>
        <v>0</v>
      </c>
      <c r="S411" s="78"/>
      <c r="T411" s="78"/>
      <c r="U411" s="78"/>
      <c r="V411" s="285">
        <f t="shared" si="196"/>
        <v>0</v>
      </c>
      <c r="W411" s="285">
        <f t="shared" si="197"/>
        <v>0</v>
      </c>
      <c r="X411" s="79">
        <f t="shared" si="187"/>
        <v>0</v>
      </c>
      <c r="Y411" s="79">
        <v>1.03</v>
      </c>
      <c r="Z411" s="15">
        <v>29.1</v>
      </c>
      <c r="AA411" s="224">
        <f t="shared" si="188"/>
        <v>29.973000000000003</v>
      </c>
      <c r="AB411" s="81">
        <f t="shared" si="189"/>
        <v>0</v>
      </c>
    </row>
    <row r="412" spans="1:28" hidden="1">
      <c r="A412" s="93">
        <v>20</v>
      </c>
      <c r="B412" s="96" t="s">
        <v>922</v>
      </c>
      <c r="C412" s="97" t="s">
        <v>41</v>
      </c>
      <c r="D412" s="78"/>
      <c r="E412" s="78"/>
      <c r="F412" s="78"/>
      <c r="G412" s="79">
        <f t="shared" si="190"/>
        <v>0</v>
      </c>
      <c r="H412" s="285">
        <f t="shared" si="191"/>
        <v>0</v>
      </c>
      <c r="I412" s="78"/>
      <c r="J412" s="78"/>
      <c r="K412" s="78"/>
      <c r="L412" s="79">
        <f t="shared" si="192"/>
        <v>0</v>
      </c>
      <c r="M412" s="285">
        <f t="shared" si="193"/>
        <v>0</v>
      </c>
      <c r="N412" s="78"/>
      <c r="O412" s="78"/>
      <c r="P412" s="78"/>
      <c r="Q412" s="79">
        <f t="shared" si="194"/>
        <v>0</v>
      </c>
      <c r="R412" s="285">
        <f t="shared" si="195"/>
        <v>0</v>
      </c>
      <c r="S412" s="78"/>
      <c r="T412" s="78"/>
      <c r="U412" s="78"/>
      <c r="V412" s="285">
        <f t="shared" si="196"/>
        <v>0</v>
      </c>
      <c r="W412" s="285">
        <f t="shared" si="197"/>
        <v>0</v>
      </c>
      <c r="X412" s="79">
        <f t="shared" si="187"/>
        <v>0</v>
      </c>
      <c r="Y412" s="79">
        <v>1.03</v>
      </c>
      <c r="Z412" s="15">
        <v>8.11</v>
      </c>
      <c r="AA412" s="224">
        <f t="shared" si="188"/>
        <v>8.3532999999999991</v>
      </c>
      <c r="AB412" s="81">
        <f t="shared" si="189"/>
        <v>0</v>
      </c>
    </row>
    <row r="413" spans="1:28" ht="16.5" hidden="1" thickBot="1">
      <c r="A413" s="93">
        <v>21</v>
      </c>
      <c r="B413" s="106" t="s">
        <v>923</v>
      </c>
      <c r="C413" s="97" t="s">
        <v>50</v>
      </c>
      <c r="D413" s="78"/>
      <c r="E413" s="78"/>
      <c r="F413" s="78"/>
      <c r="G413" s="79">
        <f t="shared" si="190"/>
        <v>0</v>
      </c>
      <c r="H413" s="285">
        <f t="shared" si="191"/>
        <v>0</v>
      </c>
      <c r="I413" s="78"/>
      <c r="J413" s="78"/>
      <c r="K413" s="78"/>
      <c r="L413" s="79">
        <f t="shared" si="192"/>
        <v>0</v>
      </c>
      <c r="M413" s="285">
        <f t="shared" si="193"/>
        <v>0</v>
      </c>
      <c r="N413" s="78"/>
      <c r="O413" s="78"/>
      <c r="P413" s="78"/>
      <c r="Q413" s="79">
        <f t="shared" si="194"/>
        <v>0</v>
      </c>
      <c r="R413" s="285">
        <f t="shared" si="195"/>
        <v>0</v>
      </c>
      <c r="S413" s="78"/>
      <c r="T413" s="78"/>
      <c r="U413" s="78"/>
      <c r="V413" s="285">
        <f t="shared" si="196"/>
        <v>0</v>
      </c>
      <c r="W413" s="285">
        <f t="shared" si="197"/>
        <v>0</v>
      </c>
      <c r="X413" s="79">
        <f t="shared" si="187"/>
        <v>0</v>
      </c>
      <c r="Y413" s="79">
        <v>1.03</v>
      </c>
      <c r="Z413" s="15">
        <v>69.47</v>
      </c>
      <c r="AA413" s="224">
        <f t="shared" si="188"/>
        <v>71.554100000000005</v>
      </c>
      <c r="AB413" s="86">
        <f t="shared" si="189"/>
        <v>0</v>
      </c>
    </row>
    <row r="414" spans="1:28" ht="18" customHeight="1" thickBot="1">
      <c r="A414" s="108"/>
      <c r="B414" s="109"/>
      <c r="C414" s="110"/>
      <c r="D414" s="78"/>
      <c r="E414" s="78"/>
      <c r="F414" s="78"/>
      <c r="G414" s="79"/>
      <c r="H414" s="285"/>
      <c r="I414" s="78"/>
      <c r="J414" s="78"/>
      <c r="K414" s="78"/>
      <c r="L414" s="79"/>
      <c r="M414" s="285"/>
      <c r="N414" s="8"/>
      <c r="O414" s="78"/>
      <c r="P414" s="78"/>
      <c r="Q414" s="79"/>
      <c r="R414" s="285"/>
      <c r="S414" s="78"/>
      <c r="T414" s="78"/>
      <c r="U414" s="78"/>
      <c r="V414" s="79"/>
      <c r="W414" s="285"/>
      <c r="X414" s="79"/>
      <c r="Y414" s="79"/>
      <c r="Z414" s="80"/>
      <c r="AA414" s="224"/>
      <c r="AB414" s="81"/>
    </row>
    <row r="415" spans="1:28" ht="15.75" customHeight="1">
      <c r="A415" s="503" t="s">
        <v>58</v>
      </c>
      <c r="B415" s="470"/>
      <c r="C415" s="116"/>
      <c r="D415" s="88"/>
      <c r="E415" s="88"/>
      <c r="F415" s="88"/>
      <c r="G415" s="88"/>
      <c r="H415" s="338"/>
      <c r="I415" s="338"/>
      <c r="J415" s="338"/>
      <c r="K415" s="338"/>
      <c r="L415" s="338"/>
      <c r="M415" s="338"/>
      <c r="N415" s="338"/>
      <c r="O415" s="338"/>
      <c r="P415" s="338"/>
      <c r="Q415" s="338"/>
      <c r="R415" s="338"/>
      <c r="S415" s="338"/>
      <c r="T415" s="338"/>
      <c r="U415" s="338"/>
      <c r="V415" s="338"/>
      <c r="W415" s="338"/>
      <c r="X415" s="339"/>
      <c r="Y415" s="90"/>
      <c r="Z415" s="17"/>
      <c r="AA415" s="228"/>
      <c r="AB415" s="92"/>
    </row>
    <row r="416" spans="1:28" hidden="1">
      <c r="A416" s="93">
        <v>1</v>
      </c>
      <c r="B416" s="96" t="s">
        <v>924</v>
      </c>
      <c r="C416" s="97" t="s">
        <v>46</v>
      </c>
      <c r="D416" s="78"/>
      <c r="E416" s="89"/>
      <c r="F416" s="78"/>
      <c r="G416" s="79">
        <f>SUM(D416:F416)</f>
        <v>0</v>
      </c>
      <c r="H416" s="285">
        <f>G416*AA416</f>
        <v>0</v>
      </c>
      <c r="I416" s="78"/>
      <c r="J416" s="78"/>
      <c r="K416" s="78"/>
      <c r="L416" s="79">
        <f>SUM(I416:K416)</f>
        <v>0</v>
      </c>
      <c r="M416" s="285">
        <f>L416*AA416</f>
        <v>0</v>
      </c>
      <c r="N416" s="78"/>
      <c r="O416" s="78"/>
      <c r="P416" s="78"/>
      <c r="Q416" s="79">
        <f>SUM(N416:P416)</f>
        <v>0</v>
      </c>
      <c r="R416" s="285">
        <f>Q416*AA416</f>
        <v>0</v>
      </c>
      <c r="S416" s="78"/>
      <c r="T416" s="78"/>
      <c r="U416" s="78"/>
      <c r="V416" s="79">
        <f>SUM(S416:U416)</f>
        <v>0</v>
      </c>
      <c r="W416" s="285">
        <f>V416*AA416</f>
        <v>0</v>
      </c>
      <c r="X416" s="79">
        <f>G416+L416+Q416+V416</f>
        <v>0</v>
      </c>
      <c r="Y416" s="79">
        <v>1.03</v>
      </c>
      <c r="Z416" s="15">
        <v>370.5</v>
      </c>
      <c r="AA416" s="224">
        <f>Z416*Y416</f>
        <v>381.61500000000001</v>
      </c>
      <c r="AB416" s="81">
        <f>X416*AA416</f>
        <v>0</v>
      </c>
    </row>
    <row r="417" spans="1:28" hidden="1">
      <c r="A417" s="93">
        <v>2</v>
      </c>
      <c r="B417" s="96" t="s">
        <v>925</v>
      </c>
      <c r="C417" s="97" t="s">
        <v>46</v>
      </c>
      <c r="D417" s="78"/>
      <c r="E417" s="78"/>
      <c r="F417" s="78"/>
      <c r="G417" s="79">
        <f t="shared" ref="G417:G427" si="198">SUM(D417:F417)</f>
        <v>0</v>
      </c>
      <c r="H417" s="285">
        <f t="shared" ref="H417:H427" si="199">G417*AA417</f>
        <v>0</v>
      </c>
      <c r="I417" s="78"/>
      <c r="J417" s="78"/>
      <c r="K417" s="78"/>
      <c r="L417" s="79">
        <f t="shared" ref="L417:L427" si="200">SUM(I417:K417)</f>
        <v>0</v>
      </c>
      <c r="M417" s="285">
        <f t="shared" ref="M417:M427" si="201">L417*AA417</f>
        <v>0</v>
      </c>
      <c r="N417" s="78"/>
      <c r="O417" s="78"/>
      <c r="P417" s="78"/>
      <c r="Q417" s="79">
        <f t="shared" ref="Q417:Q427" si="202">SUM(N417:P417)</f>
        <v>0</v>
      </c>
      <c r="R417" s="285">
        <f t="shared" ref="R417:R427" si="203">Q417*AA417</f>
        <v>0</v>
      </c>
      <c r="S417" s="78"/>
      <c r="T417" s="78"/>
      <c r="U417" s="78"/>
      <c r="V417" s="79">
        <f t="shared" ref="V417:V427" si="204">SUM(S417:U417)</f>
        <v>0</v>
      </c>
      <c r="W417" s="285">
        <f t="shared" ref="W417:W427" si="205">V417*AA417</f>
        <v>0</v>
      </c>
      <c r="X417" s="79">
        <f>G417+L417+Q417+V417</f>
        <v>0</v>
      </c>
      <c r="Y417" s="79">
        <v>1.03</v>
      </c>
      <c r="Z417" s="15">
        <v>223.6</v>
      </c>
      <c r="AA417" s="224">
        <f>Z417*Y417</f>
        <v>230.30799999999999</v>
      </c>
      <c r="AB417" s="81">
        <f t="shared" ref="AB417:AB427" si="206">X417*AA417</f>
        <v>0</v>
      </c>
    </row>
    <row r="418" spans="1:28">
      <c r="A418" s="93">
        <v>1</v>
      </c>
      <c r="B418" s="96" t="s">
        <v>926</v>
      </c>
      <c r="C418" s="97" t="s">
        <v>39</v>
      </c>
      <c r="D418" s="1"/>
      <c r="E418" s="1">
        <v>24</v>
      </c>
      <c r="F418" s="1"/>
      <c r="G418" s="79">
        <f t="shared" si="198"/>
        <v>24</v>
      </c>
      <c r="H418" s="285">
        <f t="shared" si="199"/>
        <v>552.73919999999998</v>
      </c>
      <c r="I418" s="1">
        <v>24</v>
      </c>
      <c r="J418" s="1"/>
      <c r="K418" s="1"/>
      <c r="L418" s="79">
        <f t="shared" si="200"/>
        <v>24</v>
      </c>
      <c r="M418" s="285">
        <f t="shared" si="201"/>
        <v>552.73919999999998</v>
      </c>
      <c r="N418" s="1">
        <v>24</v>
      </c>
      <c r="O418" s="1"/>
      <c r="P418" s="1"/>
      <c r="Q418" s="79">
        <f t="shared" si="202"/>
        <v>24</v>
      </c>
      <c r="R418" s="285">
        <f t="shared" si="203"/>
        <v>552.73919999999998</v>
      </c>
      <c r="S418" s="1">
        <v>24</v>
      </c>
      <c r="T418" s="78"/>
      <c r="U418" s="78"/>
      <c r="V418" s="79">
        <f t="shared" si="204"/>
        <v>24</v>
      </c>
      <c r="W418" s="285">
        <f t="shared" si="205"/>
        <v>552.73919999999998</v>
      </c>
      <c r="X418" s="79">
        <f>G418+L418+Q418+V418</f>
        <v>96</v>
      </c>
      <c r="Y418" s="79">
        <v>1.03</v>
      </c>
      <c r="Z418" s="15">
        <v>22.36</v>
      </c>
      <c r="AA418" s="224">
        <f>Z418*Y418</f>
        <v>23.030799999999999</v>
      </c>
      <c r="AB418" s="81">
        <f t="shared" si="206"/>
        <v>2210.9567999999999</v>
      </c>
    </row>
    <row r="419" spans="1:28">
      <c r="A419" s="93">
        <v>2</v>
      </c>
      <c r="B419" s="96" t="s">
        <v>1050</v>
      </c>
      <c r="C419" s="97" t="s">
        <v>39</v>
      </c>
      <c r="D419" s="1"/>
      <c r="E419" s="1">
        <v>12</v>
      </c>
      <c r="F419" s="1"/>
      <c r="G419" s="79">
        <f t="shared" si="198"/>
        <v>12</v>
      </c>
      <c r="H419" s="285">
        <f t="shared" si="199"/>
        <v>216</v>
      </c>
      <c r="I419" s="1"/>
      <c r="J419" s="1"/>
      <c r="K419" s="1"/>
      <c r="L419" s="79">
        <f t="shared" si="200"/>
        <v>0</v>
      </c>
      <c r="M419" s="285">
        <f t="shared" si="201"/>
        <v>0</v>
      </c>
      <c r="N419" s="1"/>
      <c r="O419" s="1"/>
      <c r="P419" s="1"/>
      <c r="Q419" s="79">
        <f t="shared" si="202"/>
        <v>0</v>
      </c>
      <c r="R419" s="285">
        <f t="shared" si="203"/>
        <v>0</v>
      </c>
      <c r="S419" s="1"/>
      <c r="T419" s="78"/>
      <c r="U419" s="78"/>
      <c r="V419" s="79">
        <f t="shared" si="204"/>
        <v>0</v>
      </c>
      <c r="W419" s="285">
        <f t="shared" si="205"/>
        <v>0</v>
      </c>
      <c r="X419" s="79">
        <f t="shared" ref="X419:X420" si="207">G419+L419+Q419+V419</f>
        <v>12</v>
      </c>
      <c r="Y419" s="79">
        <v>1.03</v>
      </c>
      <c r="Z419" s="15">
        <v>22.36</v>
      </c>
      <c r="AA419" s="224">
        <v>18</v>
      </c>
      <c r="AB419" s="81">
        <f t="shared" si="206"/>
        <v>216</v>
      </c>
    </row>
    <row r="420" spans="1:28">
      <c r="A420" s="93">
        <v>3</v>
      </c>
      <c r="B420" s="96" t="s">
        <v>1051</v>
      </c>
      <c r="C420" s="97" t="s">
        <v>39</v>
      </c>
      <c r="D420" s="9"/>
      <c r="E420" s="9">
        <v>24</v>
      </c>
      <c r="F420" s="9"/>
      <c r="G420" s="79">
        <f t="shared" si="198"/>
        <v>24</v>
      </c>
      <c r="H420" s="285">
        <f t="shared" si="199"/>
        <v>578.40000000000009</v>
      </c>
      <c r="I420" s="9"/>
      <c r="J420" s="9"/>
      <c r="K420" s="9"/>
      <c r="L420" s="79">
        <f t="shared" si="200"/>
        <v>0</v>
      </c>
      <c r="M420" s="285">
        <f t="shared" si="201"/>
        <v>0</v>
      </c>
      <c r="N420" s="9">
        <v>24</v>
      </c>
      <c r="O420" s="9"/>
      <c r="P420" s="9"/>
      <c r="Q420" s="79">
        <f t="shared" si="202"/>
        <v>24</v>
      </c>
      <c r="R420" s="285">
        <f t="shared" si="203"/>
        <v>578.40000000000009</v>
      </c>
      <c r="S420" s="9"/>
      <c r="T420" s="78"/>
      <c r="U420" s="78"/>
      <c r="V420" s="79">
        <f t="shared" si="204"/>
        <v>0</v>
      </c>
      <c r="W420" s="285">
        <f t="shared" si="205"/>
        <v>0</v>
      </c>
      <c r="X420" s="79">
        <f t="shared" si="207"/>
        <v>48</v>
      </c>
      <c r="Y420" s="79">
        <v>1.03</v>
      </c>
      <c r="Z420" s="15">
        <v>22.36</v>
      </c>
      <c r="AA420" s="224">
        <v>24.1</v>
      </c>
      <c r="AB420" s="81">
        <f t="shared" si="206"/>
        <v>1156.8000000000002</v>
      </c>
    </row>
    <row r="421" spans="1:28">
      <c r="A421" s="93">
        <v>4</v>
      </c>
      <c r="B421" s="255" t="s">
        <v>159</v>
      </c>
      <c r="C421" s="20" t="s">
        <v>47</v>
      </c>
      <c r="D421" s="1">
        <v>3</v>
      </c>
      <c r="E421" s="1"/>
      <c r="F421" s="1"/>
      <c r="G421" s="79">
        <f t="shared" si="198"/>
        <v>3</v>
      </c>
      <c r="H421" s="285">
        <f t="shared" si="199"/>
        <v>258</v>
      </c>
      <c r="I421" s="2">
        <v>3</v>
      </c>
      <c r="J421" s="2"/>
      <c r="K421" s="2"/>
      <c r="L421" s="79">
        <f t="shared" si="200"/>
        <v>3</v>
      </c>
      <c r="M421" s="285">
        <f t="shared" si="201"/>
        <v>258</v>
      </c>
      <c r="N421" s="2">
        <v>3</v>
      </c>
      <c r="O421" s="2"/>
      <c r="P421" s="2"/>
      <c r="Q421" s="79">
        <f t="shared" si="202"/>
        <v>3</v>
      </c>
      <c r="R421" s="285">
        <f t="shared" si="203"/>
        <v>258</v>
      </c>
      <c r="S421" s="2">
        <v>3</v>
      </c>
      <c r="T421" s="2"/>
      <c r="U421" s="2"/>
      <c r="V421" s="79">
        <f t="shared" si="204"/>
        <v>3</v>
      </c>
      <c r="W421" s="285">
        <f t="shared" si="205"/>
        <v>258</v>
      </c>
      <c r="X421" s="21">
        <f t="shared" ref="X421:X427" si="208">G421+L421+Q421+V421</f>
        <v>12</v>
      </c>
      <c r="Y421" s="22"/>
      <c r="Z421" s="31"/>
      <c r="AA421" s="249">
        <v>86</v>
      </c>
      <c r="AB421" s="81">
        <f t="shared" si="206"/>
        <v>1032</v>
      </c>
    </row>
    <row r="422" spans="1:28">
      <c r="A422" s="93">
        <v>5</v>
      </c>
      <c r="B422" s="255" t="s">
        <v>158</v>
      </c>
      <c r="C422" s="20" t="s">
        <v>47</v>
      </c>
      <c r="D422" s="1">
        <v>3</v>
      </c>
      <c r="E422" s="1"/>
      <c r="F422" s="1"/>
      <c r="G422" s="79">
        <f t="shared" si="198"/>
        <v>3</v>
      </c>
      <c r="H422" s="285">
        <f t="shared" si="199"/>
        <v>363</v>
      </c>
      <c r="I422" s="2">
        <v>3</v>
      </c>
      <c r="J422" s="2"/>
      <c r="K422" s="2"/>
      <c r="L422" s="79">
        <f t="shared" si="200"/>
        <v>3</v>
      </c>
      <c r="M422" s="285">
        <f t="shared" si="201"/>
        <v>363</v>
      </c>
      <c r="N422" s="2">
        <v>3</v>
      </c>
      <c r="O422" s="2"/>
      <c r="P422" s="2"/>
      <c r="Q422" s="79">
        <f t="shared" si="202"/>
        <v>3</v>
      </c>
      <c r="R422" s="285">
        <f t="shared" si="203"/>
        <v>363</v>
      </c>
      <c r="S422" s="2">
        <v>3</v>
      </c>
      <c r="T422" s="2"/>
      <c r="U422" s="2"/>
      <c r="V422" s="79">
        <f t="shared" si="204"/>
        <v>3</v>
      </c>
      <c r="W422" s="285">
        <f t="shared" si="205"/>
        <v>363</v>
      </c>
      <c r="X422" s="21">
        <f t="shared" si="208"/>
        <v>12</v>
      </c>
      <c r="Y422" s="22"/>
      <c r="Z422" s="31"/>
      <c r="AA422" s="249">
        <v>121</v>
      </c>
      <c r="AB422" s="81">
        <f t="shared" si="206"/>
        <v>1452</v>
      </c>
    </row>
    <row r="423" spans="1:28">
      <c r="A423" s="93">
        <v>6</v>
      </c>
      <c r="B423" s="255" t="s">
        <v>94</v>
      </c>
      <c r="C423" s="20" t="s">
        <v>39</v>
      </c>
      <c r="D423" s="1"/>
      <c r="E423" s="1"/>
      <c r="F423" s="1"/>
      <c r="G423" s="79">
        <f t="shared" si="198"/>
        <v>0</v>
      </c>
      <c r="H423" s="285">
        <f t="shared" si="199"/>
        <v>0</v>
      </c>
      <c r="I423" s="2"/>
      <c r="J423" s="2">
        <v>12</v>
      </c>
      <c r="K423" s="2"/>
      <c r="L423" s="79">
        <f t="shared" si="200"/>
        <v>12</v>
      </c>
      <c r="M423" s="285">
        <f t="shared" si="201"/>
        <v>1824</v>
      </c>
      <c r="N423" s="2"/>
      <c r="O423" s="2"/>
      <c r="P423" s="2"/>
      <c r="Q423" s="79">
        <f t="shared" si="202"/>
        <v>0</v>
      </c>
      <c r="R423" s="285">
        <f t="shared" si="203"/>
        <v>0</v>
      </c>
      <c r="S423" s="2"/>
      <c r="T423" s="2"/>
      <c r="U423" s="2"/>
      <c r="V423" s="79">
        <f t="shared" si="204"/>
        <v>0</v>
      </c>
      <c r="W423" s="285">
        <f t="shared" si="205"/>
        <v>0</v>
      </c>
      <c r="X423" s="21">
        <f t="shared" si="208"/>
        <v>12</v>
      </c>
      <c r="Y423" s="22"/>
      <c r="Z423" s="31"/>
      <c r="AA423" s="249">
        <v>152</v>
      </c>
      <c r="AB423" s="81">
        <f t="shared" si="206"/>
        <v>1824</v>
      </c>
    </row>
    <row r="424" spans="1:28">
      <c r="A424" s="93">
        <v>7</v>
      </c>
      <c r="B424" s="255" t="s">
        <v>154</v>
      </c>
      <c r="C424" s="20" t="s">
        <v>39</v>
      </c>
      <c r="D424" s="1">
        <v>12</v>
      </c>
      <c r="E424" s="1"/>
      <c r="F424" s="1"/>
      <c r="G424" s="79">
        <f t="shared" si="198"/>
        <v>12</v>
      </c>
      <c r="H424" s="285">
        <f t="shared" si="199"/>
        <v>717</v>
      </c>
      <c r="I424" s="2"/>
      <c r="J424" s="2"/>
      <c r="K424" s="2"/>
      <c r="L424" s="79">
        <f t="shared" si="200"/>
        <v>0</v>
      </c>
      <c r="M424" s="285">
        <f t="shared" si="201"/>
        <v>0</v>
      </c>
      <c r="N424" s="2"/>
      <c r="O424" s="2"/>
      <c r="P424" s="2"/>
      <c r="Q424" s="79">
        <f t="shared" si="202"/>
        <v>0</v>
      </c>
      <c r="R424" s="285">
        <f t="shared" si="203"/>
        <v>0</v>
      </c>
      <c r="S424" s="2"/>
      <c r="T424" s="2"/>
      <c r="U424" s="2"/>
      <c r="V424" s="79">
        <f t="shared" si="204"/>
        <v>0</v>
      </c>
      <c r="W424" s="285">
        <f t="shared" si="205"/>
        <v>0</v>
      </c>
      <c r="X424" s="21">
        <f t="shared" si="208"/>
        <v>12</v>
      </c>
      <c r="Y424" s="22"/>
      <c r="Z424" s="31"/>
      <c r="AA424" s="249">
        <v>59.75</v>
      </c>
      <c r="AB424" s="81">
        <f t="shared" si="206"/>
        <v>717</v>
      </c>
    </row>
    <row r="425" spans="1:28">
      <c r="A425" s="93">
        <v>8</v>
      </c>
      <c r="B425" s="261" t="s">
        <v>95</v>
      </c>
      <c r="C425" s="23" t="s">
        <v>39</v>
      </c>
      <c r="D425" s="9"/>
      <c r="E425" s="9"/>
      <c r="F425" s="9"/>
      <c r="G425" s="79">
        <f t="shared" si="198"/>
        <v>0</v>
      </c>
      <c r="H425" s="285">
        <f t="shared" si="199"/>
        <v>0</v>
      </c>
      <c r="I425" s="12"/>
      <c r="J425" s="12">
        <v>30</v>
      </c>
      <c r="K425" s="12"/>
      <c r="L425" s="79">
        <f t="shared" si="200"/>
        <v>30</v>
      </c>
      <c r="M425" s="285">
        <f t="shared" si="201"/>
        <v>3510</v>
      </c>
      <c r="N425" s="12"/>
      <c r="O425" s="12"/>
      <c r="P425" s="12"/>
      <c r="Q425" s="79">
        <f t="shared" si="202"/>
        <v>0</v>
      </c>
      <c r="R425" s="285">
        <f t="shared" si="203"/>
        <v>0</v>
      </c>
      <c r="S425" s="12"/>
      <c r="T425" s="12"/>
      <c r="U425" s="12"/>
      <c r="V425" s="79">
        <f t="shared" si="204"/>
        <v>0</v>
      </c>
      <c r="W425" s="285">
        <f t="shared" si="205"/>
        <v>0</v>
      </c>
      <c r="X425" s="21">
        <f t="shared" si="208"/>
        <v>30</v>
      </c>
      <c r="Y425" s="22"/>
      <c r="Z425" s="31"/>
      <c r="AA425" s="249">
        <v>117</v>
      </c>
      <c r="AB425" s="81">
        <f t="shared" si="206"/>
        <v>3510</v>
      </c>
    </row>
    <row r="426" spans="1:28" ht="15" customHeight="1">
      <c r="A426" s="254">
        <v>9</v>
      </c>
      <c r="B426" s="255" t="s">
        <v>96</v>
      </c>
      <c r="C426" s="20" t="s">
        <v>39</v>
      </c>
      <c r="D426" s="1"/>
      <c r="E426" s="1">
        <v>12</v>
      </c>
      <c r="F426" s="1"/>
      <c r="G426" s="79">
        <f t="shared" si="198"/>
        <v>12</v>
      </c>
      <c r="H426" s="285">
        <f t="shared" si="199"/>
        <v>816</v>
      </c>
      <c r="I426" s="2"/>
      <c r="J426" s="2"/>
      <c r="K426" s="2"/>
      <c r="L426" s="79">
        <f t="shared" si="200"/>
        <v>0</v>
      </c>
      <c r="M426" s="285">
        <f t="shared" si="201"/>
        <v>0</v>
      </c>
      <c r="N426" s="2"/>
      <c r="O426" s="2"/>
      <c r="P426" s="2">
        <v>12</v>
      </c>
      <c r="Q426" s="79">
        <f t="shared" si="202"/>
        <v>12</v>
      </c>
      <c r="R426" s="285">
        <f t="shared" si="203"/>
        <v>816</v>
      </c>
      <c r="S426" s="2"/>
      <c r="T426" s="2"/>
      <c r="U426" s="2"/>
      <c r="V426" s="79">
        <f t="shared" si="204"/>
        <v>0</v>
      </c>
      <c r="W426" s="285">
        <f t="shared" si="205"/>
        <v>0</v>
      </c>
      <c r="X426" s="21">
        <f t="shared" si="208"/>
        <v>24</v>
      </c>
      <c r="Y426" s="22"/>
      <c r="Z426" s="31"/>
      <c r="AA426" s="249">
        <v>68</v>
      </c>
      <c r="AB426" s="81">
        <f t="shared" si="206"/>
        <v>1632</v>
      </c>
    </row>
    <row r="427" spans="1:28" ht="15" customHeight="1">
      <c r="A427" s="101">
        <v>10</v>
      </c>
      <c r="B427" s="255" t="s">
        <v>152</v>
      </c>
      <c r="C427" s="20" t="s">
        <v>39</v>
      </c>
      <c r="D427" s="1">
        <v>4</v>
      </c>
      <c r="E427" s="1"/>
      <c r="F427" s="1"/>
      <c r="G427" s="79">
        <f t="shared" si="198"/>
        <v>4</v>
      </c>
      <c r="H427" s="285">
        <f t="shared" si="199"/>
        <v>800</v>
      </c>
      <c r="I427" s="2"/>
      <c r="J427" s="2"/>
      <c r="K427" s="2"/>
      <c r="L427" s="79">
        <f t="shared" si="200"/>
        <v>0</v>
      </c>
      <c r="M427" s="285">
        <f t="shared" si="201"/>
        <v>0</v>
      </c>
      <c r="N427" s="2"/>
      <c r="O427" s="2"/>
      <c r="P427" s="2"/>
      <c r="Q427" s="79">
        <f t="shared" si="202"/>
        <v>0</v>
      </c>
      <c r="R427" s="285">
        <f t="shared" si="203"/>
        <v>0</v>
      </c>
      <c r="S427" s="2"/>
      <c r="T427" s="2"/>
      <c r="U427" s="2"/>
      <c r="V427" s="79">
        <f t="shared" si="204"/>
        <v>0</v>
      </c>
      <c r="W427" s="285">
        <f t="shared" si="205"/>
        <v>0</v>
      </c>
      <c r="X427" s="35">
        <f t="shared" si="208"/>
        <v>4</v>
      </c>
      <c r="Y427" s="36"/>
      <c r="Z427" s="31"/>
      <c r="AA427" s="249">
        <v>200</v>
      </c>
      <c r="AB427" s="81">
        <f t="shared" si="206"/>
        <v>800</v>
      </c>
    </row>
    <row r="428" spans="1:28" s="117" customFormat="1" ht="15.75" hidden="1" customHeight="1">
      <c r="A428" s="503" t="s">
        <v>722</v>
      </c>
      <c r="B428" s="470"/>
      <c r="C428" s="116"/>
      <c r="D428" s="89"/>
      <c r="E428" s="89"/>
      <c r="F428" s="89"/>
      <c r="G428" s="119"/>
      <c r="H428" s="331"/>
      <c r="I428" s="127"/>
      <c r="J428" s="127"/>
      <c r="K428" s="127"/>
      <c r="L428" s="331"/>
      <c r="M428" s="331"/>
      <c r="N428" s="127"/>
      <c r="O428" s="127"/>
      <c r="P428" s="127"/>
      <c r="Q428" s="331"/>
      <c r="R428" s="331"/>
      <c r="S428" s="127"/>
      <c r="T428" s="127"/>
      <c r="U428" s="127"/>
      <c r="V428" s="331"/>
      <c r="W428" s="331"/>
      <c r="X428" s="119"/>
      <c r="Y428" s="119"/>
      <c r="Z428" s="75"/>
      <c r="AA428" s="223"/>
      <c r="AB428" s="121"/>
    </row>
    <row r="429" spans="1:28" ht="15.75" hidden="1" customHeight="1">
      <c r="A429" s="93">
        <v>1</v>
      </c>
      <c r="B429" s="96" t="s">
        <v>927</v>
      </c>
      <c r="C429" s="97" t="s">
        <v>43</v>
      </c>
      <c r="D429" s="78"/>
      <c r="E429" s="78"/>
      <c r="F429" s="78"/>
      <c r="G429" s="79">
        <f t="shared" ref="G429" si="209">SUM(D429:F429)</f>
        <v>0</v>
      </c>
      <c r="H429" s="285">
        <f t="shared" ref="H429:H461" si="210">G429*AA429</f>
        <v>0</v>
      </c>
      <c r="I429" s="78"/>
      <c r="J429" s="78"/>
      <c r="K429" s="78"/>
      <c r="L429" s="79">
        <f t="shared" ref="L429:L461" si="211">SUM(I429:K429)</f>
        <v>0</v>
      </c>
      <c r="M429" s="285">
        <f t="shared" ref="M429" si="212">L429*AA429</f>
        <v>0</v>
      </c>
      <c r="N429" s="129"/>
      <c r="O429" s="129"/>
      <c r="P429" s="129"/>
      <c r="Q429" s="285">
        <f t="shared" ref="Q429" si="213">SUM(N429:P429)</f>
        <v>0</v>
      </c>
      <c r="R429" s="285">
        <f t="shared" ref="R429" si="214">Q429*AA429</f>
        <v>0</v>
      </c>
      <c r="S429" s="129"/>
      <c r="T429" s="129"/>
      <c r="U429" s="129"/>
      <c r="V429" s="285">
        <f t="shared" ref="V429" si="215">SUM(S429:U429)</f>
        <v>0</v>
      </c>
      <c r="W429" s="285">
        <f t="shared" ref="W429" si="216">V429*AA429</f>
        <v>0</v>
      </c>
      <c r="X429" s="79">
        <f t="shared" ref="X429:X461" si="217">G429+L429+Q429+V429</f>
        <v>0</v>
      </c>
      <c r="Y429" s="79">
        <v>1.03</v>
      </c>
      <c r="Z429" s="80">
        <v>866.32</v>
      </c>
      <c r="AA429" s="224">
        <f t="shared" ref="AA429:AA461" si="218">Z429*Y429</f>
        <v>892.30960000000005</v>
      </c>
      <c r="AB429" s="81">
        <f t="shared" ref="AB429:AB461" si="219">X429*AA429</f>
        <v>0</v>
      </c>
    </row>
    <row r="430" spans="1:28" ht="15.75" hidden="1" customHeight="1">
      <c r="A430" s="93">
        <v>2</v>
      </c>
      <c r="B430" s="96" t="s">
        <v>928</v>
      </c>
      <c r="C430" s="97" t="s">
        <v>43</v>
      </c>
      <c r="D430" s="78"/>
      <c r="E430" s="78"/>
      <c r="F430" s="78"/>
      <c r="G430" s="79">
        <f t="shared" ref="G430:G461" si="220">SUM(D430:F430)</f>
        <v>0</v>
      </c>
      <c r="H430" s="285">
        <f t="shared" si="210"/>
        <v>0</v>
      </c>
      <c r="I430" s="78"/>
      <c r="J430" s="78"/>
      <c r="K430" s="78"/>
      <c r="L430" s="79">
        <f t="shared" si="211"/>
        <v>0</v>
      </c>
      <c r="M430" s="285">
        <f t="shared" ref="M430:M461" si="221">L430*AA430</f>
        <v>0</v>
      </c>
      <c r="N430" s="129"/>
      <c r="O430" s="129"/>
      <c r="P430" s="129"/>
      <c r="Q430" s="285">
        <f t="shared" ref="Q430:Q461" si="222">SUM(N430:P430)</f>
        <v>0</v>
      </c>
      <c r="R430" s="285">
        <f t="shared" ref="R430:R461" si="223">Q430*AA430</f>
        <v>0</v>
      </c>
      <c r="S430" s="129"/>
      <c r="T430" s="129"/>
      <c r="U430" s="129"/>
      <c r="V430" s="285">
        <f t="shared" ref="V430:V461" si="224">SUM(S430:U430)</f>
        <v>0</v>
      </c>
      <c r="W430" s="285">
        <f t="shared" ref="W430:W461" si="225">V430*AA430</f>
        <v>0</v>
      </c>
      <c r="X430" s="79">
        <f t="shared" si="217"/>
        <v>0</v>
      </c>
      <c r="Y430" s="79">
        <v>1.03</v>
      </c>
      <c r="Z430" s="80">
        <v>577.20000000000005</v>
      </c>
      <c r="AA430" s="224">
        <f t="shared" si="218"/>
        <v>594.51600000000008</v>
      </c>
      <c r="AB430" s="81">
        <f t="shared" si="219"/>
        <v>0</v>
      </c>
    </row>
    <row r="431" spans="1:28" ht="15.75" hidden="1" customHeight="1">
      <c r="A431" s="93">
        <v>3</v>
      </c>
      <c r="B431" s="96" t="s">
        <v>929</v>
      </c>
      <c r="C431" s="97" t="s">
        <v>43</v>
      </c>
      <c r="D431" s="78"/>
      <c r="E431" s="78"/>
      <c r="F431" s="78"/>
      <c r="G431" s="79">
        <f t="shared" si="220"/>
        <v>0</v>
      </c>
      <c r="H431" s="285">
        <f t="shared" si="210"/>
        <v>0</v>
      </c>
      <c r="I431" s="78"/>
      <c r="J431" s="78"/>
      <c r="K431" s="78"/>
      <c r="L431" s="79">
        <f t="shared" si="211"/>
        <v>0</v>
      </c>
      <c r="M431" s="285">
        <f t="shared" si="221"/>
        <v>0</v>
      </c>
      <c r="N431" s="129"/>
      <c r="O431" s="129"/>
      <c r="P431" s="129"/>
      <c r="Q431" s="285">
        <f t="shared" si="222"/>
        <v>0</v>
      </c>
      <c r="R431" s="285">
        <f t="shared" si="223"/>
        <v>0</v>
      </c>
      <c r="S431" s="129"/>
      <c r="T431" s="129"/>
      <c r="U431" s="129"/>
      <c r="V431" s="285">
        <f t="shared" si="224"/>
        <v>0</v>
      </c>
      <c r="W431" s="285">
        <f t="shared" si="225"/>
        <v>0</v>
      </c>
      <c r="X431" s="79">
        <f t="shared" si="217"/>
        <v>0</v>
      </c>
      <c r="Y431" s="79">
        <v>1.03</v>
      </c>
      <c r="Z431" s="80">
        <v>577.20000000000005</v>
      </c>
      <c r="AA431" s="224">
        <f t="shared" si="218"/>
        <v>594.51600000000008</v>
      </c>
      <c r="AB431" s="81">
        <f t="shared" si="219"/>
        <v>0</v>
      </c>
    </row>
    <row r="432" spans="1:28" ht="15.75" hidden="1" customHeight="1">
      <c r="A432" s="93">
        <v>4</v>
      </c>
      <c r="B432" s="96" t="s">
        <v>930</v>
      </c>
      <c r="C432" s="97" t="s">
        <v>43</v>
      </c>
      <c r="D432" s="78"/>
      <c r="E432" s="78"/>
      <c r="F432" s="78"/>
      <c r="G432" s="79">
        <f t="shared" si="220"/>
        <v>0</v>
      </c>
      <c r="H432" s="285">
        <f t="shared" si="210"/>
        <v>0</v>
      </c>
      <c r="I432" s="78"/>
      <c r="J432" s="78"/>
      <c r="K432" s="78"/>
      <c r="L432" s="79">
        <f t="shared" si="211"/>
        <v>0</v>
      </c>
      <c r="M432" s="285">
        <f t="shared" si="221"/>
        <v>0</v>
      </c>
      <c r="N432" s="129"/>
      <c r="O432" s="129"/>
      <c r="P432" s="129"/>
      <c r="Q432" s="285">
        <f t="shared" si="222"/>
        <v>0</v>
      </c>
      <c r="R432" s="285">
        <f t="shared" si="223"/>
        <v>0</v>
      </c>
      <c r="S432" s="129"/>
      <c r="T432" s="129"/>
      <c r="U432" s="129"/>
      <c r="V432" s="285">
        <f t="shared" si="224"/>
        <v>0</v>
      </c>
      <c r="W432" s="285">
        <f t="shared" si="225"/>
        <v>0</v>
      </c>
      <c r="X432" s="79">
        <f t="shared" si="217"/>
        <v>0</v>
      </c>
      <c r="Y432" s="79">
        <v>1.03</v>
      </c>
      <c r="Z432" s="80">
        <v>577.20000000000005</v>
      </c>
      <c r="AA432" s="224">
        <f t="shared" si="218"/>
        <v>594.51600000000008</v>
      </c>
      <c r="AB432" s="81">
        <f t="shared" si="219"/>
        <v>0</v>
      </c>
    </row>
    <row r="433" spans="1:28" ht="15.75" hidden="1" customHeight="1">
      <c r="A433" s="93">
        <v>5</v>
      </c>
      <c r="B433" s="96" t="s">
        <v>931</v>
      </c>
      <c r="C433" s="116" t="s">
        <v>43</v>
      </c>
      <c r="D433" s="89"/>
      <c r="E433" s="89"/>
      <c r="F433" s="89"/>
      <c r="G433" s="79">
        <f t="shared" si="220"/>
        <v>0</v>
      </c>
      <c r="H433" s="285">
        <f t="shared" si="210"/>
        <v>0</v>
      </c>
      <c r="I433" s="78"/>
      <c r="J433" s="78"/>
      <c r="K433" s="78"/>
      <c r="L433" s="79">
        <f t="shared" si="211"/>
        <v>0</v>
      </c>
      <c r="M433" s="285">
        <f t="shared" si="221"/>
        <v>0</v>
      </c>
      <c r="N433" s="129"/>
      <c r="O433" s="129"/>
      <c r="P433" s="129"/>
      <c r="Q433" s="285">
        <f t="shared" si="222"/>
        <v>0</v>
      </c>
      <c r="R433" s="285">
        <f t="shared" si="223"/>
        <v>0</v>
      </c>
      <c r="S433" s="129"/>
      <c r="T433" s="129"/>
      <c r="U433" s="129"/>
      <c r="V433" s="285">
        <f t="shared" si="224"/>
        <v>0</v>
      </c>
      <c r="W433" s="285">
        <f t="shared" si="225"/>
        <v>0</v>
      </c>
      <c r="X433" s="79">
        <f t="shared" si="217"/>
        <v>0</v>
      </c>
      <c r="Y433" s="79">
        <v>1.03</v>
      </c>
      <c r="Z433" s="80">
        <v>587.6</v>
      </c>
      <c r="AA433" s="224">
        <f t="shared" si="218"/>
        <v>605.22800000000007</v>
      </c>
      <c r="AB433" s="81">
        <f t="shared" si="219"/>
        <v>0</v>
      </c>
    </row>
    <row r="434" spans="1:28" ht="15.75" hidden="1" customHeight="1">
      <c r="A434" s="93">
        <v>6</v>
      </c>
      <c r="B434" s="96" t="s">
        <v>932</v>
      </c>
      <c r="C434" s="116" t="s">
        <v>43</v>
      </c>
      <c r="D434" s="89"/>
      <c r="E434" s="89"/>
      <c r="F434" s="89"/>
      <c r="G434" s="79">
        <f t="shared" si="220"/>
        <v>0</v>
      </c>
      <c r="H434" s="285">
        <f t="shared" si="210"/>
        <v>0</v>
      </c>
      <c r="I434" s="78"/>
      <c r="J434" s="78"/>
      <c r="K434" s="78"/>
      <c r="L434" s="79">
        <f t="shared" si="211"/>
        <v>0</v>
      </c>
      <c r="M434" s="285">
        <f t="shared" si="221"/>
        <v>0</v>
      </c>
      <c r="N434" s="129"/>
      <c r="O434" s="129"/>
      <c r="P434" s="129"/>
      <c r="Q434" s="285">
        <f t="shared" si="222"/>
        <v>0</v>
      </c>
      <c r="R434" s="285">
        <f t="shared" si="223"/>
        <v>0</v>
      </c>
      <c r="S434" s="129"/>
      <c r="T434" s="129"/>
      <c r="U434" s="129"/>
      <c r="V434" s="285">
        <f t="shared" si="224"/>
        <v>0</v>
      </c>
      <c r="W434" s="285">
        <f t="shared" si="225"/>
        <v>0</v>
      </c>
      <c r="X434" s="79">
        <f t="shared" si="217"/>
        <v>0</v>
      </c>
      <c r="Y434" s="79">
        <v>1.03</v>
      </c>
      <c r="Z434" s="80">
        <v>465.92</v>
      </c>
      <c r="AA434" s="224">
        <f t="shared" si="218"/>
        <v>479.89760000000001</v>
      </c>
      <c r="AB434" s="81">
        <f t="shared" si="219"/>
        <v>0</v>
      </c>
    </row>
    <row r="435" spans="1:28" ht="15.75" hidden="1" customHeight="1">
      <c r="A435" s="93">
        <v>7</v>
      </c>
      <c r="B435" s="96" t="s">
        <v>933</v>
      </c>
      <c r="C435" s="116" t="s">
        <v>43</v>
      </c>
      <c r="D435" s="89"/>
      <c r="E435" s="89"/>
      <c r="F435" s="89"/>
      <c r="G435" s="79">
        <f t="shared" si="220"/>
        <v>0</v>
      </c>
      <c r="H435" s="285">
        <f t="shared" si="210"/>
        <v>0</v>
      </c>
      <c r="I435" s="78"/>
      <c r="J435" s="78"/>
      <c r="K435" s="78"/>
      <c r="L435" s="79">
        <f t="shared" si="211"/>
        <v>0</v>
      </c>
      <c r="M435" s="285">
        <f t="shared" si="221"/>
        <v>0</v>
      </c>
      <c r="N435" s="129"/>
      <c r="O435" s="129"/>
      <c r="P435" s="129"/>
      <c r="Q435" s="285">
        <f t="shared" si="222"/>
        <v>0</v>
      </c>
      <c r="R435" s="285">
        <f t="shared" si="223"/>
        <v>0</v>
      </c>
      <c r="S435" s="129"/>
      <c r="T435" s="129"/>
      <c r="U435" s="129"/>
      <c r="V435" s="285">
        <f t="shared" si="224"/>
        <v>0</v>
      </c>
      <c r="W435" s="285">
        <f t="shared" si="225"/>
        <v>0</v>
      </c>
      <c r="X435" s="79">
        <f t="shared" si="217"/>
        <v>0</v>
      </c>
      <c r="Y435" s="79">
        <v>1.03</v>
      </c>
      <c r="Z435" s="80">
        <v>465.92</v>
      </c>
      <c r="AA435" s="224">
        <f t="shared" si="218"/>
        <v>479.89760000000001</v>
      </c>
      <c r="AB435" s="81">
        <f t="shared" si="219"/>
        <v>0</v>
      </c>
    </row>
    <row r="436" spans="1:28" ht="15.75" hidden="1" customHeight="1">
      <c r="A436" s="93">
        <v>8</v>
      </c>
      <c r="B436" s="96" t="s">
        <v>934</v>
      </c>
      <c r="C436" s="116" t="s">
        <v>43</v>
      </c>
      <c r="D436" s="89"/>
      <c r="E436" s="89"/>
      <c r="F436" s="89"/>
      <c r="G436" s="79">
        <f t="shared" si="220"/>
        <v>0</v>
      </c>
      <c r="H436" s="285">
        <f t="shared" si="210"/>
        <v>0</v>
      </c>
      <c r="I436" s="78"/>
      <c r="J436" s="78"/>
      <c r="K436" s="78"/>
      <c r="L436" s="79">
        <f t="shared" si="211"/>
        <v>0</v>
      </c>
      <c r="M436" s="285">
        <f t="shared" si="221"/>
        <v>0</v>
      </c>
      <c r="N436" s="129"/>
      <c r="O436" s="129"/>
      <c r="P436" s="129"/>
      <c r="Q436" s="285">
        <f t="shared" si="222"/>
        <v>0</v>
      </c>
      <c r="R436" s="285">
        <f t="shared" si="223"/>
        <v>0</v>
      </c>
      <c r="S436" s="129"/>
      <c r="T436" s="129"/>
      <c r="U436" s="129"/>
      <c r="V436" s="285">
        <f t="shared" si="224"/>
        <v>0</v>
      </c>
      <c r="W436" s="285">
        <f t="shared" si="225"/>
        <v>0</v>
      </c>
      <c r="X436" s="79">
        <f t="shared" si="217"/>
        <v>0</v>
      </c>
      <c r="Y436" s="79">
        <v>1.03</v>
      </c>
      <c r="Z436" s="80">
        <v>465.92</v>
      </c>
      <c r="AA436" s="224">
        <f t="shared" si="218"/>
        <v>479.89760000000001</v>
      </c>
      <c r="AB436" s="81">
        <f t="shared" si="219"/>
        <v>0</v>
      </c>
    </row>
    <row r="437" spans="1:28" ht="15.75" hidden="1" customHeight="1">
      <c r="A437" s="93">
        <v>9</v>
      </c>
      <c r="B437" s="96" t="s">
        <v>935</v>
      </c>
      <c r="C437" s="116" t="s">
        <v>43</v>
      </c>
      <c r="D437" s="89"/>
      <c r="E437" s="89"/>
      <c r="F437" s="89"/>
      <c r="G437" s="79">
        <f t="shared" si="220"/>
        <v>0</v>
      </c>
      <c r="H437" s="285">
        <f t="shared" si="210"/>
        <v>0</v>
      </c>
      <c r="I437" s="78"/>
      <c r="J437" s="78"/>
      <c r="K437" s="78"/>
      <c r="L437" s="79">
        <f t="shared" si="211"/>
        <v>0</v>
      </c>
      <c r="M437" s="285">
        <f t="shared" si="221"/>
        <v>0</v>
      </c>
      <c r="N437" s="129"/>
      <c r="O437" s="129"/>
      <c r="P437" s="129"/>
      <c r="Q437" s="285">
        <f t="shared" si="222"/>
        <v>0</v>
      </c>
      <c r="R437" s="285">
        <f t="shared" si="223"/>
        <v>0</v>
      </c>
      <c r="S437" s="129"/>
      <c r="T437" s="129"/>
      <c r="U437" s="129"/>
      <c r="V437" s="285">
        <f t="shared" si="224"/>
        <v>0</v>
      </c>
      <c r="W437" s="285">
        <f t="shared" si="225"/>
        <v>0</v>
      </c>
      <c r="X437" s="79">
        <f t="shared" si="217"/>
        <v>0</v>
      </c>
      <c r="Y437" s="79">
        <v>1.03</v>
      </c>
      <c r="Z437" s="80">
        <v>176.8</v>
      </c>
      <c r="AA437" s="224">
        <f t="shared" si="218"/>
        <v>182.10400000000001</v>
      </c>
      <c r="AB437" s="81">
        <f t="shared" si="219"/>
        <v>0</v>
      </c>
    </row>
    <row r="438" spans="1:28" ht="15.75" hidden="1" customHeight="1">
      <c r="A438" s="93">
        <v>10</v>
      </c>
      <c r="B438" s="96" t="s">
        <v>936</v>
      </c>
      <c r="C438" s="116" t="s">
        <v>43</v>
      </c>
      <c r="D438" s="89"/>
      <c r="E438" s="89"/>
      <c r="F438" s="89"/>
      <c r="G438" s="79">
        <f t="shared" si="220"/>
        <v>0</v>
      </c>
      <c r="H438" s="285">
        <f t="shared" si="210"/>
        <v>0</v>
      </c>
      <c r="I438" s="78"/>
      <c r="J438" s="78"/>
      <c r="K438" s="78"/>
      <c r="L438" s="79">
        <f t="shared" si="211"/>
        <v>0</v>
      </c>
      <c r="M438" s="285">
        <f t="shared" si="221"/>
        <v>0</v>
      </c>
      <c r="N438" s="129"/>
      <c r="O438" s="129"/>
      <c r="P438" s="129"/>
      <c r="Q438" s="285">
        <f t="shared" si="222"/>
        <v>0</v>
      </c>
      <c r="R438" s="285">
        <f t="shared" si="223"/>
        <v>0</v>
      </c>
      <c r="S438" s="129"/>
      <c r="T438" s="129"/>
      <c r="U438" s="129"/>
      <c r="V438" s="285">
        <f t="shared" si="224"/>
        <v>0</v>
      </c>
      <c r="W438" s="285">
        <f t="shared" si="225"/>
        <v>0</v>
      </c>
      <c r="X438" s="79">
        <f t="shared" si="217"/>
        <v>0</v>
      </c>
      <c r="Y438" s="79">
        <v>1.03</v>
      </c>
      <c r="Z438" s="80">
        <v>332.8</v>
      </c>
      <c r="AA438" s="224">
        <f t="shared" si="218"/>
        <v>342.78400000000005</v>
      </c>
      <c r="AB438" s="81">
        <f t="shared" si="219"/>
        <v>0</v>
      </c>
    </row>
    <row r="439" spans="1:28" ht="15.75" hidden="1" customHeight="1">
      <c r="A439" s="93">
        <v>11</v>
      </c>
      <c r="B439" s="96" t="s">
        <v>937</v>
      </c>
      <c r="C439" s="116" t="s">
        <v>43</v>
      </c>
      <c r="D439" s="89"/>
      <c r="E439" s="89"/>
      <c r="F439" s="89"/>
      <c r="G439" s="79">
        <f t="shared" si="220"/>
        <v>0</v>
      </c>
      <c r="H439" s="285">
        <f t="shared" si="210"/>
        <v>0</v>
      </c>
      <c r="I439" s="78"/>
      <c r="J439" s="78"/>
      <c r="K439" s="78"/>
      <c r="L439" s="79">
        <f t="shared" si="211"/>
        <v>0</v>
      </c>
      <c r="M439" s="285">
        <f t="shared" si="221"/>
        <v>0</v>
      </c>
      <c r="N439" s="129"/>
      <c r="O439" s="129"/>
      <c r="P439" s="129"/>
      <c r="Q439" s="285">
        <f t="shared" si="222"/>
        <v>0</v>
      </c>
      <c r="R439" s="285">
        <f t="shared" si="223"/>
        <v>0</v>
      </c>
      <c r="S439" s="129"/>
      <c r="T439" s="129"/>
      <c r="U439" s="129"/>
      <c r="V439" s="285">
        <f t="shared" si="224"/>
        <v>0</v>
      </c>
      <c r="W439" s="285">
        <f t="shared" si="225"/>
        <v>0</v>
      </c>
      <c r="X439" s="79">
        <f t="shared" si="217"/>
        <v>0</v>
      </c>
      <c r="Y439" s="79">
        <v>1.03</v>
      </c>
      <c r="Z439" s="80">
        <v>332.8</v>
      </c>
      <c r="AA439" s="224">
        <f t="shared" si="218"/>
        <v>342.78400000000005</v>
      </c>
      <c r="AB439" s="81">
        <f t="shared" si="219"/>
        <v>0</v>
      </c>
    </row>
    <row r="440" spans="1:28" ht="15.75" hidden="1" customHeight="1">
      <c r="A440" s="93">
        <v>12</v>
      </c>
      <c r="B440" s="96" t="s">
        <v>938</v>
      </c>
      <c r="C440" s="116" t="s">
        <v>43</v>
      </c>
      <c r="D440" s="89"/>
      <c r="E440" s="89"/>
      <c r="F440" s="89"/>
      <c r="G440" s="79">
        <f t="shared" si="220"/>
        <v>0</v>
      </c>
      <c r="H440" s="285">
        <f t="shared" si="210"/>
        <v>0</v>
      </c>
      <c r="I440" s="78"/>
      <c r="J440" s="78"/>
      <c r="K440" s="78"/>
      <c r="L440" s="79">
        <f t="shared" si="211"/>
        <v>0</v>
      </c>
      <c r="M440" s="285">
        <f t="shared" si="221"/>
        <v>0</v>
      </c>
      <c r="N440" s="129"/>
      <c r="O440" s="129"/>
      <c r="P440" s="129"/>
      <c r="Q440" s="285">
        <f t="shared" si="222"/>
        <v>0</v>
      </c>
      <c r="R440" s="285">
        <f t="shared" si="223"/>
        <v>0</v>
      </c>
      <c r="S440" s="129"/>
      <c r="T440" s="129"/>
      <c r="U440" s="129"/>
      <c r="V440" s="285">
        <f t="shared" si="224"/>
        <v>0</v>
      </c>
      <c r="W440" s="285">
        <f t="shared" si="225"/>
        <v>0</v>
      </c>
      <c r="X440" s="79">
        <f t="shared" si="217"/>
        <v>0</v>
      </c>
      <c r="Y440" s="79">
        <v>1.03</v>
      </c>
      <c r="Z440" s="80">
        <v>332.8</v>
      </c>
      <c r="AA440" s="224">
        <f t="shared" si="218"/>
        <v>342.78400000000005</v>
      </c>
      <c r="AB440" s="81">
        <f t="shared" si="219"/>
        <v>0</v>
      </c>
    </row>
    <row r="441" spans="1:28" ht="15.75" hidden="1" customHeight="1">
      <c r="A441" s="93">
        <v>13</v>
      </c>
      <c r="B441" s="96" t="s">
        <v>939</v>
      </c>
      <c r="C441" s="116" t="s">
        <v>43</v>
      </c>
      <c r="D441" s="89"/>
      <c r="E441" s="89"/>
      <c r="F441" s="89"/>
      <c r="G441" s="79">
        <f t="shared" si="220"/>
        <v>0</v>
      </c>
      <c r="H441" s="285">
        <f t="shared" si="210"/>
        <v>0</v>
      </c>
      <c r="I441" s="78"/>
      <c r="J441" s="78"/>
      <c r="K441" s="78"/>
      <c r="L441" s="79">
        <f t="shared" si="211"/>
        <v>0</v>
      </c>
      <c r="M441" s="285">
        <f t="shared" si="221"/>
        <v>0</v>
      </c>
      <c r="N441" s="129"/>
      <c r="O441" s="129"/>
      <c r="P441" s="129"/>
      <c r="Q441" s="285">
        <f t="shared" si="222"/>
        <v>0</v>
      </c>
      <c r="R441" s="285">
        <f t="shared" si="223"/>
        <v>0</v>
      </c>
      <c r="S441" s="129"/>
      <c r="T441" s="129"/>
      <c r="U441" s="129"/>
      <c r="V441" s="285">
        <f t="shared" si="224"/>
        <v>0</v>
      </c>
      <c r="W441" s="285">
        <f t="shared" si="225"/>
        <v>0</v>
      </c>
      <c r="X441" s="79">
        <f t="shared" si="217"/>
        <v>0</v>
      </c>
      <c r="Y441" s="79">
        <v>1.03</v>
      </c>
      <c r="Z441" s="80">
        <v>1535.04</v>
      </c>
      <c r="AA441" s="224">
        <f t="shared" si="218"/>
        <v>1581.0912000000001</v>
      </c>
      <c r="AB441" s="81">
        <f t="shared" si="219"/>
        <v>0</v>
      </c>
    </row>
    <row r="442" spans="1:28" ht="15.75" hidden="1" customHeight="1">
      <c r="A442" s="93">
        <v>14</v>
      </c>
      <c r="B442" s="96" t="s">
        <v>940</v>
      </c>
      <c r="C442" s="116" t="s">
        <v>43</v>
      </c>
      <c r="D442" s="89"/>
      <c r="E442" s="89"/>
      <c r="F442" s="89"/>
      <c r="G442" s="79">
        <f t="shared" si="220"/>
        <v>0</v>
      </c>
      <c r="H442" s="285">
        <f t="shared" si="210"/>
        <v>0</v>
      </c>
      <c r="I442" s="78"/>
      <c r="J442" s="78"/>
      <c r="K442" s="78"/>
      <c r="L442" s="79">
        <f t="shared" si="211"/>
        <v>0</v>
      </c>
      <c r="M442" s="285">
        <f t="shared" si="221"/>
        <v>0</v>
      </c>
      <c r="N442" s="129"/>
      <c r="O442" s="129"/>
      <c r="P442" s="129"/>
      <c r="Q442" s="285">
        <f t="shared" si="222"/>
        <v>0</v>
      </c>
      <c r="R442" s="285">
        <f t="shared" si="223"/>
        <v>0</v>
      </c>
      <c r="S442" s="129"/>
      <c r="T442" s="129"/>
      <c r="U442" s="129"/>
      <c r="V442" s="285">
        <f t="shared" si="224"/>
        <v>0</v>
      </c>
      <c r="W442" s="285">
        <f t="shared" si="225"/>
        <v>0</v>
      </c>
      <c r="X442" s="79">
        <f t="shared" si="217"/>
        <v>0</v>
      </c>
      <c r="Y442" s="79">
        <v>1.03</v>
      </c>
      <c r="Z442" s="80">
        <v>1535.04</v>
      </c>
      <c r="AA442" s="224">
        <f t="shared" si="218"/>
        <v>1581.0912000000001</v>
      </c>
      <c r="AB442" s="81">
        <f t="shared" si="219"/>
        <v>0</v>
      </c>
    </row>
    <row r="443" spans="1:28" ht="15.75" hidden="1" customHeight="1">
      <c r="A443" s="93">
        <v>15</v>
      </c>
      <c r="B443" s="96" t="s">
        <v>941</v>
      </c>
      <c r="C443" s="116" t="s">
        <v>43</v>
      </c>
      <c r="D443" s="89"/>
      <c r="E443" s="89"/>
      <c r="F443" s="89"/>
      <c r="G443" s="79">
        <f t="shared" si="220"/>
        <v>0</v>
      </c>
      <c r="H443" s="285">
        <f t="shared" si="210"/>
        <v>0</v>
      </c>
      <c r="I443" s="78"/>
      <c r="J443" s="78"/>
      <c r="K443" s="78"/>
      <c r="L443" s="79">
        <f t="shared" si="211"/>
        <v>0</v>
      </c>
      <c r="M443" s="285">
        <f t="shared" si="221"/>
        <v>0</v>
      </c>
      <c r="N443" s="129"/>
      <c r="O443" s="129"/>
      <c r="P443" s="129"/>
      <c r="Q443" s="285">
        <f t="shared" si="222"/>
        <v>0</v>
      </c>
      <c r="R443" s="285">
        <f t="shared" si="223"/>
        <v>0</v>
      </c>
      <c r="S443" s="129"/>
      <c r="T443" s="129"/>
      <c r="U443" s="129"/>
      <c r="V443" s="285">
        <f t="shared" si="224"/>
        <v>0</v>
      </c>
      <c r="W443" s="285">
        <f t="shared" si="225"/>
        <v>0</v>
      </c>
      <c r="X443" s="79">
        <f t="shared" si="217"/>
        <v>0</v>
      </c>
      <c r="Y443" s="79">
        <v>1.03</v>
      </c>
      <c r="Z443" s="80">
        <v>1535.04</v>
      </c>
      <c r="AA443" s="224">
        <f t="shared" si="218"/>
        <v>1581.0912000000001</v>
      </c>
      <c r="AB443" s="81">
        <f t="shared" si="219"/>
        <v>0</v>
      </c>
    </row>
    <row r="444" spans="1:28" ht="15.75" hidden="1" customHeight="1">
      <c r="A444" s="93">
        <v>16</v>
      </c>
      <c r="B444" s="96" t="s">
        <v>942</v>
      </c>
      <c r="C444" s="97" t="s">
        <v>43</v>
      </c>
      <c r="D444" s="78"/>
      <c r="E444" s="78"/>
      <c r="F444" s="78"/>
      <c r="G444" s="79">
        <f t="shared" si="220"/>
        <v>0</v>
      </c>
      <c r="H444" s="285">
        <f t="shared" si="210"/>
        <v>0</v>
      </c>
      <c r="I444" s="78"/>
      <c r="J444" s="78"/>
      <c r="K444" s="78"/>
      <c r="L444" s="79">
        <f t="shared" si="211"/>
        <v>0</v>
      </c>
      <c r="M444" s="285">
        <f t="shared" si="221"/>
        <v>0</v>
      </c>
      <c r="N444" s="129"/>
      <c r="O444" s="129"/>
      <c r="P444" s="129"/>
      <c r="Q444" s="285">
        <f t="shared" si="222"/>
        <v>0</v>
      </c>
      <c r="R444" s="285">
        <f t="shared" si="223"/>
        <v>0</v>
      </c>
      <c r="S444" s="129"/>
      <c r="T444" s="129"/>
      <c r="U444" s="129"/>
      <c r="V444" s="285">
        <f t="shared" si="224"/>
        <v>0</v>
      </c>
      <c r="W444" s="285">
        <f t="shared" si="225"/>
        <v>0</v>
      </c>
      <c r="X444" s="79">
        <f t="shared" si="217"/>
        <v>0</v>
      </c>
      <c r="Y444" s="79">
        <v>1.03</v>
      </c>
      <c r="Z444" s="80">
        <v>780</v>
      </c>
      <c r="AA444" s="224">
        <f t="shared" si="218"/>
        <v>803.4</v>
      </c>
      <c r="AB444" s="81">
        <f t="shared" si="219"/>
        <v>0</v>
      </c>
    </row>
    <row r="445" spans="1:28" ht="15.75" hidden="1" customHeight="1">
      <c r="A445" s="93">
        <v>17</v>
      </c>
      <c r="B445" s="96" t="s">
        <v>943</v>
      </c>
      <c r="C445" s="97" t="s">
        <v>43</v>
      </c>
      <c r="D445" s="78"/>
      <c r="E445" s="78"/>
      <c r="F445" s="78"/>
      <c r="G445" s="79">
        <f t="shared" si="220"/>
        <v>0</v>
      </c>
      <c r="H445" s="285">
        <f t="shared" si="210"/>
        <v>0</v>
      </c>
      <c r="I445" s="78"/>
      <c r="J445" s="78"/>
      <c r="K445" s="78"/>
      <c r="L445" s="79">
        <f t="shared" si="211"/>
        <v>0</v>
      </c>
      <c r="M445" s="285">
        <f t="shared" si="221"/>
        <v>0</v>
      </c>
      <c r="N445" s="129"/>
      <c r="O445" s="129"/>
      <c r="P445" s="129"/>
      <c r="Q445" s="285">
        <f t="shared" si="222"/>
        <v>0</v>
      </c>
      <c r="R445" s="285">
        <f t="shared" si="223"/>
        <v>0</v>
      </c>
      <c r="S445" s="129"/>
      <c r="T445" s="129"/>
      <c r="U445" s="129"/>
      <c r="V445" s="285">
        <f t="shared" si="224"/>
        <v>0</v>
      </c>
      <c r="W445" s="285">
        <f t="shared" si="225"/>
        <v>0</v>
      </c>
      <c r="X445" s="79">
        <f t="shared" si="217"/>
        <v>0</v>
      </c>
      <c r="Y445" s="79">
        <v>1.03</v>
      </c>
      <c r="Z445" s="80">
        <v>447.2</v>
      </c>
      <c r="AA445" s="224">
        <f t="shared" si="218"/>
        <v>460.61599999999999</v>
      </c>
      <c r="AB445" s="81">
        <f t="shared" si="219"/>
        <v>0</v>
      </c>
    </row>
    <row r="446" spans="1:28" ht="15.75" hidden="1" customHeight="1">
      <c r="A446" s="93">
        <v>18</v>
      </c>
      <c r="B446" s="96" t="s">
        <v>944</v>
      </c>
      <c r="C446" s="116" t="s">
        <v>43</v>
      </c>
      <c r="D446" s="89"/>
      <c r="E446" s="89"/>
      <c r="F446" s="89"/>
      <c r="G446" s="79">
        <f t="shared" si="220"/>
        <v>0</v>
      </c>
      <c r="H446" s="285">
        <f t="shared" si="210"/>
        <v>0</v>
      </c>
      <c r="I446" s="78"/>
      <c r="J446" s="78"/>
      <c r="K446" s="78"/>
      <c r="L446" s="79">
        <f t="shared" si="211"/>
        <v>0</v>
      </c>
      <c r="M446" s="285">
        <f t="shared" si="221"/>
        <v>0</v>
      </c>
      <c r="N446" s="129"/>
      <c r="O446" s="129"/>
      <c r="P446" s="129"/>
      <c r="Q446" s="285">
        <f t="shared" si="222"/>
        <v>0</v>
      </c>
      <c r="R446" s="285">
        <f t="shared" si="223"/>
        <v>0</v>
      </c>
      <c r="S446" s="129"/>
      <c r="T446" s="129"/>
      <c r="U446" s="129"/>
      <c r="V446" s="285">
        <f t="shared" si="224"/>
        <v>0</v>
      </c>
      <c r="W446" s="285">
        <f t="shared" si="225"/>
        <v>0</v>
      </c>
      <c r="X446" s="79">
        <f t="shared" si="217"/>
        <v>0</v>
      </c>
      <c r="Y446" s="79">
        <v>1.03</v>
      </c>
      <c r="Z446" s="80">
        <v>3239.6</v>
      </c>
      <c r="AA446" s="224">
        <f t="shared" si="218"/>
        <v>3336.788</v>
      </c>
      <c r="AB446" s="81">
        <f t="shared" si="219"/>
        <v>0</v>
      </c>
    </row>
    <row r="447" spans="1:28" ht="15.75" hidden="1" customHeight="1">
      <c r="A447" s="93">
        <v>19</v>
      </c>
      <c r="B447" s="96" t="s">
        <v>945</v>
      </c>
      <c r="C447" s="116" t="s">
        <v>43</v>
      </c>
      <c r="D447" s="89"/>
      <c r="E447" s="89"/>
      <c r="F447" s="89"/>
      <c r="G447" s="79">
        <f t="shared" si="220"/>
        <v>0</v>
      </c>
      <c r="H447" s="285">
        <f t="shared" si="210"/>
        <v>0</v>
      </c>
      <c r="I447" s="78"/>
      <c r="J447" s="78"/>
      <c r="K447" s="78"/>
      <c r="L447" s="79">
        <f t="shared" si="211"/>
        <v>0</v>
      </c>
      <c r="M447" s="285">
        <f t="shared" si="221"/>
        <v>0</v>
      </c>
      <c r="N447" s="129"/>
      <c r="O447" s="129"/>
      <c r="P447" s="129"/>
      <c r="Q447" s="285">
        <f t="shared" si="222"/>
        <v>0</v>
      </c>
      <c r="R447" s="285">
        <f t="shared" si="223"/>
        <v>0</v>
      </c>
      <c r="S447" s="129"/>
      <c r="T447" s="129"/>
      <c r="U447" s="129"/>
      <c r="V447" s="285">
        <f t="shared" si="224"/>
        <v>0</v>
      </c>
      <c r="W447" s="285">
        <f t="shared" si="225"/>
        <v>0</v>
      </c>
      <c r="X447" s="79">
        <f t="shared" si="217"/>
        <v>0</v>
      </c>
      <c r="Y447" s="79">
        <v>1.03</v>
      </c>
      <c r="Z447" s="80">
        <v>3707.6</v>
      </c>
      <c r="AA447" s="224">
        <f t="shared" si="218"/>
        <v>3818.828</v>
      </c>
      <c r="AB447" s="81">
        <f t="shared" si="219"/>
        <v>0</v>
      </c>
    </row>
    <row r="448" spans="1:28" ht="15.75" hidden="1" customHeight="1">
      <c r="A448" s="93">
        <v>20</v>
      </c>
      <c r="B448" s="96" t="s">
        <v>946</v>
      </c>
      <c r="C448" s="116" t="s">
        <v>43</v>
      </c>
      <c r="D448" s="89"/>
      <c r="E448" s="89"/>
      <c r="F448" s="89"/>
      <c r="G448" s="79">
        <f t="shared" si="220"/>
        <v>0</v>
      </c>
      <c r="H448" s="285">
        <f t="shared" si="210"/>
        <v>0</v>
      </c>
      <c r="I448" s="78"/>
      <c r="J448" s="78"/>
      <c r="K448" s="78"/>
      <c r="L448" s="79">
        <f t="shared" si="211"/>
        <v>0</v>
      </c>
      <c r="M448" s="285">
        <f t="shared" si="221"/>
        <v>0</v>
      </c>
      <c r="N448" s="129"/>
      <c r="O448" s="129"/>
      <c r="P448" s="129"/>
      <c r="Q448" s="285">
        <f t="shared" si="222"/>
        <v>0</v>
      </c>
      <c r="R448" s="285">
        <f t="shared" si="223"/>
        <v>0</v>
      </c>
      <c r="S448" s="129"/>
      <c r="T448" s="129"/>
      <c r="U448" s="129"/>
      <c r="V448" s="285">
        <f t="shared" si="224"/>
        <v>0</v>
      </c>
      <c r="W448" s="285">
        <f t="shared" si="225"/>
        <v>0</v>
      </c>
      <c r="X448" s="79">
        <f t="shared" si="217"/>
        <v>0</v>
      </c>
      <c r="Y448" s="79">
        <v>1.03</v>
      </c>
      <c r="Z448" s="80">
        <v>3707.6</v>
      </c>
      <c r="AA448" s="224">
        <f t="shared" si="218"/>
        <v>3818.828</v>
      </c>
      <c r="AB448" s="81">
        <f t="shared" si="219"/>
        <v>0</v>
      </c>
    </row>
    <row r="449" spans="1:28" ht="15.75" hidden="1" customHeight="1">
      <c r="A449" s="93">
        <v>21</v>
      </c>
      <c r="B449" s="96" t="s">
        <v>947</v>
      </c>
      <c r="C449" s="116" t="s">
        <v>43</v>
      </c>
      <c r="D449" s="89"/>
      <c r="E449" s="89"/>
      <c r="F449" s="89"/>
      <c r="G449" s="79">
        <f t="shared" si="220"/>
        <v>0</v>
      </c>
      <c r="H449" s="285">
        <f t="shared" si="210"/>
        <v>0</v>
      </c>
      <c r="I449" s="78"/>
      <c r="J449" s="78"/>
      <c r="K449" s="78"/>
      <c r="L449" s="79">
        <f t="shared" si="211"/>
        <v>0</v>
      </c>
      <c r="M449" s="285">
        <f t="shared" si="221"/>
        <v>0</v>
      </c>
      <c r="N449" s="129"/>
      <c r="O449" s="129"/>
      <c r="P449" s="129"/>
      <c r="Q449" s="285">
        <f t="shared" si="222"/>
        <v>0</v>
      </c>
      <c r="R449" s="285">
        <f t="shared" si="223"/>
        <v>0</v>
      </c>
      <c r="S449" s="129"/>
      <c r="T449" s="129"/>
      <c r="U449" s="129"/>
      <c r="V449" s="285">
        <f t="shared" si="224"/>
        <v>0</v>
      </c>
      <c r="W449" s="285">
        <f t="shared" si="225"/>
        <v>0</v>
      </c>
      <c r="X449" s="79">
        <f t="shared" si="217"/>
        <v>0</v>
      </c>
      <c r="Y449" s="79">
        <v>1.03</v>
      </c>
      <c r="Z449" s="80">
        <v>3707.6</v>
      </c>
      <c r="AA449" s="224">
        <f t="shared" si="218"/>
        <v>3818.828</v>
      </c>
      <c r="AB449" s="81">
        <f t="shared" si="219"/>
        <v>0</v>
      </c>
    </row>
    <row r="450" spans="1:28" ht="15.75" hidden="1" customHeight="1">
      <c r="A450" s="93">
        <v>22</v>
      </c>
      <c r="B450" s="96" t="s">
        <v>948</v>
      </c>
      <c r="C450" s="116" t="s">
        <v>43</v>
      </c>
      <c r="D450" s="89"/>
      <c r="E450" s="89"/>
      <c r="F450" s="89"/>
      <c r="G450" s="79">
        <f t="shared" si="220"/>
        <v>0</v>
      </c>
      <c r="H450" s="285">
        <f t="shared" si="210"/>
        <v>0</v>
      </c>
      <c r="I450" s="78"/>
      <c r="J450" s="78"/>
      <c r="K450" s="78"/>
      <c r="L450" s="79">
        <f t="shared" si="211"/>
        <v>0</v>
      </c>
      <c r="M450" s="285">
        <f t="shared" si="221"/>
        <v>0</v>
      </c>
      <c r="N450" s="129"/>
      <c r="O450" s="129"/>
      <c r="P450" s="129"/>
      <c r="Q450" s="285">
        <f t="shared" si="222"/>
        <v>0</v>
      </c>
      <c r="R450" s="285">
        <f t="shared" si="223"/>
        <v>0</v>
      </c>
      <c r="S450" s="129"/>
      <c r="T450" s="129"/>
      <c r="U450" s="129"/>
      <c r="V450" s="285">
        <f t="shared" si="224"/>
        <v>0</v>
      </c>
      <c r="W450" s="285">
        <f t="shared" si="225"/>
        <v>0</v>
      </c>
      <c r="X450" s="79">
        <f t="shared" si="217"/>
        <v>0</v>
      </c>
      <c r="Y450" s="79">
        <v>1.03</v>
      </c>
      <c r="Z450" s="80">
        <v>4576</v>
      </c>
      <c r="AA450" s="224">
        <f t="shared" si="218"/>
        <v>4713.28</v>
      </c>
      <c r="AB450" s="81">
        <f t="shared" si="219"/>
        <v>0</v>
      </c>
    </row>
    <row r="451" spans="1:28" ht="15.75" hidden="1" customHeight="1">
      <c r="A451" s="93">
        <v>23</v>
      </c>
      <c r="B451" s="96" t="s">
        <v>949</v>
      </c>
      <c r="C451" s="97" t="s">
        <v>43</v>
      </c>
      <c r="D451" s="78"/>
      <c r="E451" s="78"/>
      <c r="F451" s="78"/>
      <c r="G451" s="79">
        <f t="shared" si="220"/>
        <v>0</v>
      </c>
      <c r="H451" s="285">
        <f t="shared" si="210"/>
        <v>0</v>
      </c>
      <c r="I451" s="78"/>
      <c r="J451" s="78"/>
      <c r="K451" s="78"/>
      <c r="L451" s="79">
        <f t="shared" si="211"/>
        <v>0</v>
      </c>
      <c r="M451" s="285">
        <f t="shared" si="221"/>
        <v>0</v>
      </c>
      <c r="N451" s="129"/>
      <c r="O451" s="129"/>
      <c r="P451" s="129"/>
      <c r="Q451" s="285">
        <f t="shared" si="222"/>
        <v>0</v>
      </c>
      <c r="R451" s="285">
        <f t="shared" si="223"/>
        <v>0</v>
      </c>
      <c r="S451" s="129"/>
      <c r="T451" s="129"/>
      <c r="U451" s="129"/>
      <c r="V451" s="285">
        <f t="shared" si="224"/>
        <v>0</v>
      </c>
      <c r="W451" s="285">
        <f t="shared" si="225"/>
        <v>0</v>
      </c>
      <c r="X451" s="79">
        <f t="shared" si="217"/>
        <v>0</v>
      </c>
      <c r="Y451" s="79">
        <v>1.03</v>
      </c>
      <c r="Z451" s="80">
        <v>5683.6</v>
      </c>
      <c r="AA451" s="224">
        <f t="shared" si="218"/>
        <v>5854.1080000000002</v>
      </c>
      <c r="AB451" s="81">
        <f t="shared" si="219"/>
        <v>0</v>
      </c>
    </row>
    <row r="452" spans="1:28" ht="15.75" hidden="1" customHeight="1">
      <c r="A452" s="93">
        <v>24</v>
      </c>
      <c r="B452" s="96" t="s">
        <v>950</v>
      </c>
      <c r="C452" s="116" t="s">
        <v>43</v>
      </c>
      <c r="D452" s="89"/>
      <c r="E452" s="89"/>
      <c r="F452" s="89"/>
      <c r="G452" s="79">
        <f t="shared" si="220"/>
        <v>0</v>
      </c>
      <c r="H452" s="285">
        <f t="shared" si="210"/>
        <v>0</v>
      </c>
      <c r="I452" s="78"/>
      <c r="J452" s="78"/>
      <c r="K452" s="78"/>
      <c r="L452" s="79">
        <f t="shared" si="211"/>
        <v>0</v>
      </c>
      <c r="M452" s="285">
        <f t="shared" si="221"/>
        <v>0</v>
      </c>
      <c r="N452" s="129"/>
      <c r="O452" s="129"/>
      <c r="P452" s="129"/>
      <c r="Q452" s="285">
        <f t="shared" si="222"/>
        <v>0</v>
      </c>
      <c r="R452" s="285">
        <f t="shared" si="223"/>
        <v>0</v>
      </c>
      <c r="S452" s="129"/>
      <c r="T452" s="129"/>
      <c r="U452" s="129"/>
      <c r="V452" s="285">
        <f t="shared" si="224"/>
        <v>0</v>
      </c>
      <c r="W452" s="285">
        <f t="shared" si="225"/>
        <v>0</v>
      </c>
      <c r="X452" s="79">
        <f t="shared" si="217"/>
        <v>0</v>
      </c>
      <c r="Y452" s="79">
        <v>1.03</v>
      </c>
      <c r="Z452" s="80">
        <v>5408</v>
      </c>
      <c r="AA452" s="224">
        <f t="shared" si="218"/>
        <v>5570.24</v>
      </c>
      <c r="AB452" s="81">
        <f t="shared" si="219"/>
        <v>0</v>
      </c>
    </row>
    <row r="453" spans="1:28" ht="15.75" hidden="1" customHeight="1">
      <c r="A453" s="93">
        <v>25</v>
      </c>
      <c r="B453" s="96" t="s">
        <v>951</v>
      </c>
      <c r="C453" s="116" t="s">
        <v>43</v>
      </c>
      <c r="D453" s="89"/>
      <c r="E453" s="89"/>
      <c r="F453" s="89"/>
      <c r="G453" s="79">
        <f t="shared" si="220"/>
        <v>0</v>
      </c>
      <c r="H453" s="285">
        <f t="shared" si="210"/>
        <v>0</v>
      </c>
      <c r="I453" s="78"/>
      <c r="J453" s="78"/>
      <c r="K453" s="78"/>
      <c r="L453" s="79">
        <f t="shared" si="211"/>
        <v>0</v>
      </c>
      <c r="M453" s="285">
        <f t="shared" si="221"/>
        <v>0</v>
      </c>
      <c r="N453" s="129"/>
      <c r="O453" s="129"/>
      <c r="P453" s="129"/>
      <c r="Q453" s="285">
        <f t="shared" si="222"/>
        <v>0</v>
      </c>
      <c r="R453" s="285">
        <f t="shared" si="223"/>
        <v>0</v>
      </c>
      <c r="S453" s="129"/>
      <c r="T453" s="129"/>
      <c r="U453" s="129"/>
      <c r="V453" s="285">
        <f t="shared" si="224"/>
        <v>0</v>
      </c>
      <c r="W453" s="285">
        <f t="shared" si="225"/>
        <v>0</v>
      </c>
      <c r="X453" s="79">
        <f t="shared" si="217"/>
        <v>0</v>
      </c>
      <c r="Y453" s="79">
        <v>1.03</v>
      </c>
      <c r="Z453" s="80">
        <v>10551.84</v>
      </c>
      <c r="AA453" s="224">
        <f t="shared" si="218"/>
        <v>10868.395200000001</v>
      </c>
      <c r="AB453" s="81">
        <f t="shared" si="219"/>
        <v>0</v>
      </c>
    </row>
    <row r="454" spans="1:28" ht="15.75" hidden="1" customHeight="1">
      <c r="A454" s="93">
        <v>26</v>
      </c>
      <c r="B454" s="96" t="s">
        <v>952</v>
      </c>
      <c r="C454" s="116" t="s">
        <v>43</v>
      </c>
      <c r="D454" s="89"/>
      <c r="E454" s="89"/>
      <c r="F454" s="89"/>
      <c r="G454" s="79">
        <f t="shared" si="220"/>
        <v>0</v>
      </c>
      <c r="H454" s="285">
        <f t="shared" si="210"/>
        <v>0</v>
      </c>
      <c r="I454" s="78"/>
      <c r="J454" s="78"/>
      <c r="K454" s="78"/>
      <c r="L454" s="79">
        <f t="shared" si="211"/>
        <v>0</v>
      </c>
      <c r="M454" s="285">
        <f t="shared" si="221"/>
        <v>0</v>
      </c>
      <c r="N454" s="129"/>
      <c r="O454" s="129"/>
      <c r="P454" s="129"/>
      <c r="Q454" s="285">
        <f t="shared" si="222"/>
        <v>0</v>
      </c>
      <c r="R454" s="285">
        <f t="shared" si="223"/>
        <v>0</v>
      </c>
      <c r="S454" s="129"/>
      <c r="T454" s="129"/>
      <c r="U454" s="129"/>
      <c r="V454" s="285">
        <f t="shared" si="224"/>
        <v>0</v>
      </c>
      <c r="W454" s="285">
        <f t="shared" si="225"/>
        <v>0</v>
      </c>
      <c r="X454" s="79">
        <f t="shared" si="217"/>
        <v>0</v>
      </c>
      <c r="Y454" s="79">
        <v>1.03</v>
      </c>
      <c r="Z454" s="80">
        <v>10551.84</v>
      </c>
      <c r="AA454" s="224">
        <f t="shared" si="218"/>
        <v>10868.395200000001</v>
      </c>
      <c r="AB454" s="81">
        <f t="shared" si="219"/>
        <v>0</v>
      </c>
    </row>
    <row r="455" spans="1:28" ht="15.75" hidden="1" customHeight="1">
      <c r="A455" s="93">
        <v>27</v>
      </c>
      <c r="B455" s="96" t="s">
        <v>953</v>
      </c>
      <c r="C455" s="116" t="s">
        <v>43</v>
      </c>
      <c r="D455" s="89"/>
      <c r="E455" s="89"/>
      <c r="F455" s="89"/>
      <c r="G455" s="79">
        <f t="shared" si="220"/>
        <v>0</v>
      </c>
      <c r="H455" s="285">
        <f t="shared" si="210"/>
        <v>0</v>
      </c>
      <c r="I455" s="78"/>
      <c r="J455" s="78"/>
      <c r="K455" s="78"/>
      <c r="L455" s="79">
        <f t="shared" si="211"/>
        <v>0</v>
      </c>
      <c r="M455" s="285">
        <f t="shared" si="221"/>
        <v>0</v>
      </c>
      <c r="N455" s="129"/>
      <c r="O455" s="129"/>
      <c r="P455" s="129"/>
      <c r="Q455" s="285">
        <f t="shared" si="222"/>
        <v>0</v>
      </c>
      <c r="R455" s="285">
        <f t="shared" si="223"/>
        <v>0</v>
      </c>
      <c r="S455" s="129"/>
      <c r="T455" s="129"/>
      <c r="U455" s="129"/>
      <c r="V455" s="285">
        <f t="shared" si="224"/>
        <v>0</v>
      </c>
      <c r="W455" s="285">
        <f t="shared" si="225"/>
        <v>0</v>
      </c>
      <c r="X455" s="79">
        <f t="shared" si="217"/>
        <v>0</v>
      </c>
      <c r="Y455" s="79">
        <v>1.03</v>
      </c>
      <c r="Z455" s="80">
        <v>10551.84</v>
      </c>
      <c r="AA455" s="224">
        <f t="shared" si="218"/>
        <v>10868.395200000001</v>
      </c>
      <c r="AB455" s="81">
        <f t="shared" si="219"/>
        <v>0</v>
      </c>
    </row>
    <row r="456" spans="1:28" ht="15.75" hidden="1" customHeight="1">
      <c r="A456" s="93">
        <v>28</v>
      </c>
      <c r="B456" s="96" t="s">
        <v>954</v>
      </c>
      <c r="C456" s="116" t="s">
        <v>43</v>
      </c>
      <c r="D456" s="89"/>
      <c r="E456" s="89"/>
      <c r="F456" s="89"/>
      <c r="G456" s="79">
        <f t="shared" si="220"/>
        <v>0</v>
      </c>
      <c r="H456" s="285">
        <f t="shared" si="210"/>
        <v>0</v>
      </c>
      <c r="I456" s="78"/>
      <c r="J456" s="78"/>
      <c r="K456" s="78"/>
      <c r="L456" s="79">
        <f t="shared" si="211"/>
        <v>0</v>
      </c>
      <c r="M456" s="285">
        <f t="shared" si="221"/>
        <v>0</v>
      </c>
      <c r="N456" s="129"/>
      <c r="O456" s="129"/>
      <c r="P456" s="129"/>
      <c r="Q456" s="285">
        <f t="shared" si="222"/>
        <v>0</v>
      </c>
      <c r="R456" s="285">
        <f t="shared" si="223"/>
        <v>0</v>
      </c>
      <c r="S456" s="129"/>
      <c r="T456" s="129"/>
      <c r="U456" s="129"/>
      <c r="V456" s="285">
        <f t="shared" si="224"/>
        <v>0</v>
      </c>
      <c r="W456" s="285">
        <f t="shared" si="225"/>
        <v>0</v>
      </c>
      <c r="X456" s="79">
        <f t="shared" si="217"/>
        <v>0</v>
      </c>
      <c r="Y456" s="79">
        <v>1.03</v>
      </c>
      <c r="Z456" s="80">
        <v>6676.8</v>
      </c>
      <c r="AA456" s="224">
        <f t="shared" si="218"/>
        <v>6877.1040000000003</v>
      </c>
      <c r="AB456" s="81">
        <f t="shared" si="219"/>
        <v>0</v>
      </c>
    </row>
    <row r="457" spans="1:28" ht="15.75" hidden="1" customHeight="1">
      <c r="A457" s="93">
        <v>29</v>
      </c>
      <c r="B457" s="96" t="s">
        <v>955</v>
      </c>
      <c r="C457" s="116" t="s">
        <v>43</v>
      </c>
      <c r="D457" s="89"/>
      <c r="E457" s="89"/>
      <c r="F457" s="89"/>
      <c r="G457" s="79">
        <f t="shared" si="220"/>
        <v>0</v>
      </c>
      <c r="H457" s="285">
        <f t="shared" si="210"/>
        <v>0</v>
      </c>
      <c r="I457" s="78"/>
      <c r="J457" s="78"/>
      <c r="K457" s="78"/>
      <c r="L457" s="79">
        <f t="shared" si="211"/>
        <v>0</v>
      </c>
      <c r="M457" s="285">
        <f t="shared" si="221"/>
        <v>0</v>
      </c>
      <c r="N457" s="129"/>
      <c r="O457" s="129"/>
      <c r="P457" s="129"/>
      <c r="Q457" s="285">
        <f t="shared" si="222"/>
        <v>0</v>
      </c>
      <c r="R457" s="285">
        <f t="shared" si="223"/>
        <v>0</v>
      </c>
      <c r="S457" s="129"/>
      <c r="T457" s="129"/>
      <c r="U457" s="129"/>
      <c r="V457" s="285">
        <f t="shared" si="224"/>
        <v>0</v>
      </c>
      <c r="W457" s="285">
        <f t="shared" si="225"/>
        <v>0</v>
      </c>
      <c r="X457" s="79">
        <f t="shared" si="217"/>
        <v>0</v>
      </c>
      <c r="Y457" s="79">
        <v>1.03</v>
      </c>
      <c r="Z457" s="80">
        <v>5892.64</v>
      </c>
      <c r="AA457" s="224">
        <f t="shared" si="218"/>
        <v>6069.4192000000003</v>
      </c>
      <c r="AB457" s="81">
        <f t="shared" si="219"/>
        <v>0</v>
      </c>
    </row>
    <row r="458" spans="1:28" ht="15.75" hidden="1" customHeight="1">
      <c r="A458" s="93">
        <v>30</v>
      </c>
      <c r="B458" s="96" t="s">
        <v>956</v>
      </c>
      <c r="C458" s="116" t="s">
        <v>43</v>
      </c>
      <c r="D458" s="89"/>
      <c r="E458" s="89"/>
      <c r="F458" s="89"/>
      <c r="G458" s="79">
        <f t="shared" si="220"/>
        <v>0</v>
      </c>
      <c r="H458" s="285">
        <f t="shared" si="210"/>
        <v>0</v>
      </c>
      <c r="I458" s="78"/>
      <c r="J458" s="78"/>
      <c r="K458" s="78"/>
      <c r="L458" s="79">
        <f t="shared" si="211"/>
        <v>0</v>
      </c>
      <c r="M458" s="285">
        <f t="shared" si="221"/>
        <v>0</v>
      </c>
      <c r="N458" s="129"/>
      <c r="O458" s="129"/>
      <c r="P458" s="129"/>
      <c r="Q458" s="285">
        <f t="shared" si="222"/>
        <v>0</v>
      </c>
      <c r="R458" s="285">
        <f t="shared" si="223"/>
        <v>0</v>
      </c>
      <c r="S458" s="129"/>
      <c r="T458" s="129"/>
      <c r="U458" s="129"/>
      <c r="V458" s="285">
        <f t="shared" si="224"/>
        <v>0</v>
      </c>
      <c r="W458" s="285">
        <f t="shared" si="225"/>
        <v>0</v>
      </c>
      <c r="X458" s="79">
        <f t="shared" si="217"/>
        <v>0</v>
      </c>
      <c r="Y458" s="79">
        <v>1.03</v>
      </c>
      <c r="Z458" s="80">
        <v>6162</v>
      </c>
      <c r="AA458" s="224">
        <f t="shared" si="218"/>
        <v>6346.8600000000006</v>
      </c>
      <c r="AB458" s="81">
        <f t="shared" si="219"/>
        <v>0</v>
      </c>
    </row>
    <row r="459" spans="1:28" ht="15.75" hidden="1" customHeight="1">
      <c r="A459" s="93">
        <v>31</v>
      </c>
      <c r="B459" s="96" t="s">
        <v>957</v>
      </c>
      <c r="C459" s="116" t="s">
        <v>43</v>
      </c>
      <c r="D459" s="89"/>
      <c r="E459" s="89"/>
      <c r="F459" s="89"/>
      <c r="G459" s="79">
        <f t="shared" si="220"/>
        <v>0</v>
      </c>
      <c r="H459" s="285">
        <f t="shared" si="210"/>
        <v>0</v>
      </c>
      <c r="I459" s="78"/>
      <c r="J459" s="78"/>
      <c r="K459" s="78"/>
      <c r="L459" s="79">
        <f t="shared" si="211"/>
        <v>0</v>
      </c>
      <c r="M459" s="285">
        <f t="shared" si="221"/>
        <v>0</v>
      </c>
      <c r="N459" s="129"/>
      <c r="O459" s="129"/>
      <c r="P459" s="129"/>
      <c r="Q459" s="285">
        <f t="shared" si="222"/>
        <v>0</v>
      </c>
      <c r="R459" s="285">
        <f t="shared" si="223"/>
        <v>0</v>
      </c>
      <c r="S459" s="129"/>
      <c r="T459" s="129"/>
      <c r="U459" s="129"/>
      <c r="V459" s="285">
        <f t="shared" si="224"/>
        <v>0</v>
      </c>
      <c r="W459" s="285">
        <f t="shared" si="225"/>
        <v>0</v>
      </c>
      <c r="X459" s="79">
        <f t="shared" si="217"/>
        <v>0</v>
      </c>
      <c r="Y459" s="79">
        <v>1.03</v>
      </c>
      <c r="Z459" s="80">
        <v>4712.24</v>
      </c>
      <c r="AA459" s="224">
        <f t="shared" si="218"/>
        <v>4853.6071999999995</v>
      </c>
      <c r="AB459" s="81">
        <f t="shared" si="219"/>
        <v>0</v>
      </c>
    </row>
    <row r="460" spans="1:28" ht="15.75" hidden="1" customHeight="1">
      <c r="A460" s="93">
        <v>32</v>
      </c>
      <c r="B460" s="96" t="s">
        <v>958</v>
      </c>
      <c r="C460" s="116" t="s">
        <v>43</v>
      </c>
      <c r="D460" s="89"/>
      <c r="E460" s="89"/>
      <c r="F460" s="89"/>
      <c r="G460" s="79">
        <f t="shared" si="220"/>
        <v>0</v>
      </c>
      <c r="H460" s="285">
        <f t="shared" si="210"/>
        <v>0</v>
      </c>
      <c r="I460" s="78"/>
      <c r="J460" s="78"/>
      <c r="K460" s="78"/>
      <c r="L460" s="79">
        <f t="shared" si="211"/>
        <v>0</v>
      </c>
      <c r="M460" s="285">
        <f t="shared" si="221"/>
        <v>0</v>
      </c>
      <c r="N460" s="129"/>
      <c r="O460" s="129"/>
      <c r="P460" s="129"/>
      <c r="Q460" s="285">
        <f t="shared" si="222"/>
        <v>0</v>
      </c>
      <c r="R460" s="285">
        <f t="shared" si="223"/>
        <v>0</v>
      </c>
      <c r="S460" s="129"/>
      <c r="T460" s="129"/>
      <c r="U460" s="129"/>
      <c r="V460" s="285">
        <f t="shared" si="224"/>
        <v>0</v>
      </c>
      <c r="W460" s="285">
        <f t="shared" si="225"/>
        <v>0</v>
      </c>
      <c r="X460" s="79">
        <f t="shared" si="217"/>
        <v>0</v>
      </c>
      <c r="Y460" s="79">
        <v>1.03</v>
      </c>
      <c r="Z460" s="80">
        <v>4784</v>
      </c>
      <c r="AA460" s="224">
        <f t="shared" si="218"/>
        <v>4927.5200000000004</v>
      </c>
      <c r="AB460" s="81">
        <f t="shared" si="219"/>
        <v>0</v>
      </c>
    </row>
    <row r="461" spans="1:28" ht="15.75" hidden="1" customHeight="1">
      <c r="A461" s="93">
        <v>33</v>
      </c>
      <c r="B461" s="96" t="s">
        <v>959</v>
      </c>
      <c r="C461" s="116" t="s">
        <v>43</v>
      </c>
      <c r="D461" s="89"/>
      <c r="E461" s="89"/>
      <c r="F461" s="89"/>
      <c r="G461" s="79">
        <f t="shared" si="220"/>
        <v>0</v>
      </c>
      <c r="H461" s="285">
        <f t="shared" si="210"/>
        <v>0</v>
      </c>
      <c r="I461" s="78"/>
      <c r="J461" s="78"/>
      <c r="K461" s="78"/>
      <c r="L461" s="79">
        <f t="shared" si="211"/>
        <v>0</v>
      </c>
      <c r="M461" s="285">
        <f t="shared" si="221"/>
        <v>0</v>
      </c>
      <c r="N461" s="129"/>
      <c r="O461" s="129"/>
      <c r="P461" s="129"/>
      <c r="Q461" s="285">
        <f t="shared" si="222"/>
        <v>0</v>
      </c>
      <c r="R461" s="285">
        <f t="shared" si="223"/>
        <v>0</v>
      </c>
      <c r="S461" s="129"/>
      <c r="T461" s="129"/>
      <c r="U461" s="129"/>
      <c r="V461" s="285">
        <f t="shared" si="224"/>
        <v>0</v>
      </c>
      <c r="W461" s="285">
        <f t="shared" si="225"/>
        <v>0</v>
      </c>
      <c r="X461" s="79">
        <f t="shared" si="217"/>
        <v>0</v>
      </c>
      <c r="Y461" s="79">
        <v>1.03</v>
      </c>
      <c r="Z461" s="80">
        <v>6656</v>
      </c>
      <c r="AA461" s="224">
        <f t="shared" si="218"/>
        <v>6855.68</v>
      </c>
      <c r="AB461" s="81">
        <f t="shared" si="219"/>
        <v>0</v>
      </c>
    </row>
    <row r="462" spans="1:28" ht="18" customHeight="1" thickBot="1">
      <c r="A462" s="108"/>
      <c r="B462" s="109"/>
      <c r="C462" s="110"/>
      <c r="D462" s="84"/>
      <c r="E462" s="84"/>
      <c r="F462" s="84"/>
      <c r="G462" s="85"/>
      <c r="H462" s="327"/>
      <c r="I462" s="84"/>
      <c r="J462" s="84"/>
      <c r="K462" s="84"/>
      <c r="L462" s="85"/>
      <c r="M462" s="327"/>
      <c r="N462" s="326"/>
      <c r="O462" s="326"/>
      <c r="P462" s="326"/>
      <c r="Q462" s="327"/>
      <c r="R462" s="327"/>
      <c r="S462" s="326"/>
      <c r="T462" s="326"/>
      <c r="U462" s="326"/>
      <c r="V462" s="327"/>
      <c r="W462" s="327"/>
      <c r="X462" s="85"/>
      <c r="Y462" s="138"/>
      <c r="Z462" s="404"/>
      <c r="AA462" s="405"/>
      <c r="AB462" s="86"/>
    </row>
    <row r="463" spans="1:28" ht="15" customHeight="1">
      <c r="A463" s="471" t="s">
        <v>117</v>
      </c>
      <c r="B463" s="472"/>
      <c r="C463" s="141"/>
      <c r="D463" s="73"/>
      <c r="E463" s="73"/>
      <c r="F463" s="73"/>
      <c r="G463" s="7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  <c r="T463" s="332"/>
      <c r="U463" s="332"/>
      <c r="V463" s="332"/>
      <c r="W463" s="332"/>
      <c r="X463" s="340"/>
      <c r="Y463" s="143"/>
      <c r="Z463" s="140"/>
      <c r="AA463" s="232"/>
      <c r="AB463" s="76"/>
    </row>
    <row r="464" spans="1:28" ht="15" customHeight="1">
      <c r="A464" s="101">
        <v>1</v>
      </c>
      <c r="B464" s="255" t="s">
        <v>147</v>
      </c>
      <c r="C464" s="20" t="s">
        <v>39</v>
      </c>
      <c r="D464" s="1">
        <v>1</v>
      </c>
      <c r="E464" s="1"/>
      <c r="F464" s="1"/>
      <c r="G464" s="2">
        <f t="shared" ref="G464" si="226">SUM(D464:F464)</f>
        <v>1</v>
      </c>
      <c r="H464" s="41">
        <f t="shared" ref="H464" si="227">G464*AA464</f>
        <v>2000</v>
      </c>
      <c r="I464" s="1"/>
      <c r="J464" s="1"/>
      <c r="K464" s="1"/>
      <c r="L464" s="2">
        <f t="shared" ref="L464" si="228">SUM(I464:K464)</f>
        <v>0</v>
      </c>
      <c r="M464" s="41">
        <f t="shared" ref="M464" si="229">L464*AA464</f>
        <v>0</v>
      </c>
      <c r="N464" s="2"/>
      <c r="O464" s="2"/>
      <c r="P464" s="2"/>
      <c r="Q464" s="2">
        <f t="shared" ref="Q464" si="230">SUM(N464:P464)</f>
        <v>0</v>
      </c>
      <c r="R464" s="41">
        <f t="shared" ref="R464" si="231">Q464*AA464</f>
        <v>0</v>
      </c>
      <c r="S464" s="2"/>
      <c r="T464" s="2"/>
      <c r="U464" s="2"/>
      <c r="V464" s="19">
        <f t="shared" ref="V464" si="232">SUM(S464:U464)</f>
        <v>0</v>
      </c>
      <c r="W464" s="41">
        <f t="shared" ref="W464" si="233">V464*AA464</f>
        <v>0</v>
      </c>
      <c r="X464" s="21">
        <f t="shared" ref="X464:X473" si="234">G464+L464+Q464+V464</f>
        <v>1</v>
      </c>
      <c r="Y464" s="22"/>
      <c r="Z464" s="31"/>
      <c r="AA464" s="249">
        <v>2000</v>
      </c>
      <c r="AB464" s="81">
        <f t="shared" ref="AB464:AB474" si="235">X464*AA464</f>
        <v>2000</v>
      </c>
    </row>
    <row r="465" spans="1:28" ht="15" customHeight="1">
      <c r="A465" s="101">
        <v>2</v>
      </c>
      <c r="B465" s="255" t="s">
        <v>202</v>
      </c>
      <c r="C465" s="20" t="s">
        <v>39</v>
      </c>
      <c r="D465" s="1"/>
      <c r="E465" s="1"/>
      <c r="F465" s="1"/>
      <c r="G465" s="2">
        <f t="shared" ref="G465:G474" si="236">SUM(D465:F465)</f>
        <v>0</v>
      </c>
      <c r="H465" s="41">
        <f t="shared" ref="H465:H474" si="237">G465*AA465</f>
        <v>0</v>
      </c>
      <c r="I465" s="2"/>
      <c r="J465" s="2">
        <v>1</v>
      </c>
      <c r="K465" s="2"/>
      <c r="L465" s="2">
        <f t="shared" ref="L465:L474" si="238">SUM(I465:K465)</f>
        <v>1</v>
      </c>
      <c r="M465" s="41">
        <f t="shared" ref="M465:M474" si="239">L465*AA465</f>
        <v>7000</v>
      </c>
      <c r="N465" s="2"/>
      <c r="O465" s="2"/>
      <c r="P465" s="2"/>
      <c r="Q465" s="2">
        <f t="shared" ref="Q465:Q474" si="240">SUM(N465:P465)</f>
        <v>0</v>
      </c>
      <c r="R465" s="41">
        <f t="shared" ref="R465:R474" si="241">Q465*AA465</f>
        <v>0</v>
      </c>
      <c r="S465" s="2"/>
      <c r="T465" s="2"/>
      <c r="U465" s="2"/>
      <c r="V465" s="2">
        <f t="shared" ref="V465:V474" si="242">SUM(S465:U465)</f>
        <v>0</v>
      </c>
      <c r="W465" s="41">
        <f t="shared" ref="W465:W474" si="243">V465*AA465</f>
        <v>0</v>
      </c>
      <c r="X465" s="35">
        <f t="shared" si="234"/>
        <v>1</v>
      </c>
      <c r="Y465" s="36"/>
      <c r="Z465" s="31"/>
      <c r="AA465" s="249">
        <v>7000</v>
      </c>
      <c r="AB465" s="81">
        <f t="shared" si="235"/>
        <v>7000</v>
      </c>
    </row>
    <row r="466" spans="1:28" ht="15" customHeight="1">
      <c r="A466" s="101">
        <v>3</v>
      </c>
      <c r="B466" s="255" t="s">
        <v>223</v>
      </c>
      <c r="C466" s="20" t="s">
        <v>39</v>
      </c>
      <c r="D466" s="1"/>
      <c r="E466" s="1"/>
      <c r="F466" s="1"/>
      <c r="G466" s="2">
        <f t="shared" si="236"/>
        <v>0</v>
      </c>
      <c r="H466" s="41">
        <f t="shared" si="237"/>
        <v>0</v>
      </c>
      <c r="I466" s="2"/>
      <c r="J466" s="2">
        <v>1</v>
      </c>
      <c r="K466" s="2"/>
      <c r="L466" s="2">
        <f t="shared" si="238"/>
        <v>1</v>
      </c>
      <c r="M466" s="41">
        <f t="shared" si="239"/>
        <v>5000</v>
      </c>
      <c r="N466" s="2"/>
      <c r="O466" s="2"/>
      <c r="P466" s="2"/>
      <c r="Q466" s="2">
        <f t="shared" si="240"/>
        <v>0</v>
      </c>
      <c r="R466" s="41">
        <f t="shared" si="241"/>
        <v>0</v>
      </c>
      <c r="S466" s="2"/>
      <c r="T466" s="2"/>
      <c r="U466" s="2"/>
      <c r="V466" s="19">
        <f t="shared" si="242"/>
        <v>0</v>
      </c>
      <c r="W466" s="41">
        <f t="shared" si="243"/>
        <v>0</v>
      </c>
      <c r="X466" s="21">
        <f>G466+L466+Q466+V466</f>
        <v>1</v>
      </c>
      <c r="Y466" s="22"/>
      <c r="Z466" s="31"/>
      <c r="AA466" s="249">
        <v>5000</v>
      </c>
      <c r="AB466" s="81">
        <f t="shared" si="235"/>
        <v>5000</v>
      </c>
    </row>
    <row r="467" spans="1:28" ht="15" customHeight="1">
      <c r="A467" s="101">
        <v>4</v>
      </c>
      <c r="B467" s="255" t="s">
        <v>225</v>
      </c>
      <c r="C467" s="20" t="s">
        <v>39</v>
      </c>
      <c r="D467" s="1">
        <v>1</v>
      </c>
      <c r="E467" s="1"/>
      <c r="F467" s="1"/>
      <c r="G467" s="2">
        <f t="shared" si="236"/>
        <v>1</v>
      </c>
      <c r="H467" s="41">
        <f t="shared" si="237"/>
        <v>8000</v>
      </c>
      <c r="I467" s="1"/>
      <c r="J467" s="1"/>
      <c r="K467" s="1">
        <v>3</v>
      </c>
      <c r="L467" s="2">
        <f t="shared" si="238"/>
        <v>3</v>
      </c>
      <c r="M467" s="41">
        <f t="shared" si="239"/>
        <v>24000</v>
      </c>
      <c r="N467" s="2"/>
      <c r="O467" s="2"/>
      <c r="P467" s="2"/>
      <c r="Q467" s="2">
        <f t="shared" si="240"/>
        <v>0</v>
      </c>
      <c r="R467" s="41">
        <f t="shared" si="241"/>
        <v>0</v>
      </c>
      <c r="S467" s="2"/>
      <c r="T467" s="2"/>
      <c r="U467" s="2"/>
      <c r="V467" s="19">
        <f t="shared" si="242"/>
        <v>0</v>
      </c>
      <c r="W467" s="41">
        <f t="shared" si="243"/>
        <v>0</v>
      </c>
      <c r="X467" s="21">
        <f t="shared" si="234"/>
        <v>4</v>
      </c>
      <c r="Y467" s="22"/>
      <c r="Z467" s="31"/>
      <c r="AA467" s="249">
        <v>8000</v>
      </c>
      <c r="AB467" s="81">
        <f t="shared" si="235"/>
        <v>32000</v>
      </c>
    </row>
    <row r="468" spans="1:28" ht="15" customHeight="1">
      <c r="A468" s="101">
        <v>5</v>
      </c>
      <c r="B468" s="259" t="s">
        <v>224</v>
      </c>
      <c r="C468" s="43" t="s">
        <v>61</v>
      </c>
      <c r="D468" s="44">
        <v>1</v>
      </c>
      <c r="E468" s="44"/>
      <c r="F468" s="44"/>
      <c r="G468" s="2">
        <f t="shared" si="236"/>
        <v>1</v>
      </c>
      <c r="H468" s="41">
        <f t="shared" si="237"/>
        <v>3000</v>
      </c>
      <c r="I468" s="44"/>
      <c r="J468" s="44"/>
      <c r="K468" s="44"/>
      <c r="L468" s="2">
        <f t="shared" si="238"/>
        <v>0</v>
      </c>
      <c r="M468" s="41">
        <f t="shared" si="239"/>
        <v>0</v>
      </c>
      <c r="N468" s="45"/>
      <c r="O468" s="45"/>
      <c r="P468" s="45"/>
      <c r="Q468" s="2">
        <f t="shared" si="240"/>
        <v>0</v>
      </c>
      <c r="R468" s="41">
        <f t="shared" si="241"/>
        <v>0</v>
      </c>
      <c r="S468" s="45"/>
      <c r="T468" s="45"/>
      <c r="U468" s="45"/>
      <c r="V468" s="19">
        <f t="shared" si="242"/>
        <v>0</v>
      </c>
      <c r="W468" s="41">
        <f t="shared" si="243"/>
        <v>0</v>
      </c>
      <c r="X468" s="47">
        <f t="shared" si="234"/>
        <v>1</v>
      </c>
      <c r="Y468" s="48"/>
      <c r="Z468" s="49"/>
      <c r="AA468" s="250">
        <v>3000</v>
      </c>
      <c r="AB468" s="81">
        <f t="shared" si="235"/>
        <v>3000</v>
      </c>
    </row>
    <row r="469" spans="1:28" ht="15" customHeight="1">
      <c r="A469" s="101">
        <v>6</v>
      </c>
      <c r="B469" s="255" t="s">
        <v>84</v>
      </c>
      <c r="C469" s="20" t="s">
        <v>39</v>
      </c>
      <c r="D469" s="1"/>
      <c r="E469" s="1"/>
      <c r="F469" s="1"/>
      <c r="G469" s="2">
        <f t="shared" si="236"/>
        <v>0</v>
      </c>
      <c r="H469" s="41">
        <f t="shared" si="237"/>
        <v>0</v>
      </c>
      <c r="I469" s="2"/>
      <c r="J469" s="2">
        <v>2</v>
      </c>
      <c r="K469" s="2"/>
      <c r="L469" s="2">
        <f t="shared" si="238"/>
        <v>2</v>
      </c>
      <c r="M469" s="41">
        <f t="shared" si="239"/>
        <v>19800</v>
      </c>
      <c r="N469" s="2"/>
      <c r="O469" s="2"/>
      <c r="P469" s="2"/>
      <c r="Q469" s="2">
        <f t="shared" si="240"/>
        <v>0</v>
      </c>
      <c r="R469" s="41">
        <f t="shared" si="241"/>
        <v>0</v>
      </c>
      <c r="S469" s="2"/>
      <c r="T469" s="2"/>
      <c r="U469" s="2"/>
      <c r="V469" s="19">
        <f t="shared" si="242"/>
        <v>0</v>
      </c>
      <c r="W469" s="41">
        <f t="shared" si="243"/>
        <v>0</v>
      </c>
      <c r="X469" s="21">
        <f t="shared" si="234"/>
        <v>2</v>
      </c>
      <c r="Y469" s="22"/>
      <c r="Z469" s="31"/>
      <c r="AA469" s="249">
        <v>9900</v>
      </c>
      <c r="AB469" s="81">
        <f t="shared" si="235"/>
        <v>19800</v>
      </c>
    </row>
    <row r="470" spans="1:28" ht="15" customHeight="1">
      <c r="A470" s="101">
        <v>7</v>
      </c>
      <c r="B470" s="261" t="s">
        <v>114</v>
      </c>
      <c r="C470" s="23" t="s">
        <v>39</v>
      </c>
      <c r="D470" s="9">
        <v>1</v>
      </c>
      <c r="E470" s="9"/>
      <c r="F470" s="9"/>
      <c r="G470" s="2">
        <f t="shared" si="236"/>
        <v>1</v>
      </c>
      <c r="H470" s="41">
        <f t="shared" si="237"/>
        <v>7500</v>
      </c>
      <c r="I470" s="1"/>
      <c r="J470" s="1"/>
      <c r="K470" s="1"/>
      <c r="L470" s="2">
        <f t="shared" si="238"/>
        <v>0</v>
      </c>
      <c r="M470" s="41">
        <f t="shared" si="239"/>
        <v>0</v>
      </c>
      <c r="N470" s="2"/>
      <c r="O470" s="2"/>
      <c r="P470" s="2"/>
      <c r="Q470" s="2">
        <f t="shared" si="240"/>
        <v>0</v>
      </c>
      <c r="R470" s="41">
        <f t="shared" si="241"/>
        <v>0</v>
      </c>
      <c r="S470" s="2">
        <v>1</v>
      </c>
      <c r="T470" s="2"/>
      <c r="U470" s="2"/>
      <c r="V470" s="19">
        <f t="shared" si="242"/>
        <v>1</v>
      </c>
      <c r="W470" s="41">
        <f t="shared" si="243"/>
        <v>7500</v>
      </c>
      <c r="X470" s="21">
        <f t="shared" si="234"/>
        <v>2</v>
      </c>
      <c r="Y470" s="24"/>
      <c r="Z470" s="32"/>
      <c r="AA470" s="251">
        <v>7500</v>
      </c>
      <c r="AB470" s="81">
        <f t="shared" si="235"/>
        <v>15000</v>
      </c>
    </row>
    <row r="471" spans="1:28" ht="15" customHeight="1">
      <c r="A471" s="101">
        <v>8</v>
      </c>
      <c r="B471" s="255" t="s">
        <v>411</v>
      </c>
      <c r="C471" s="20" t="s">
        <v>39</v>
      </c>
      <c r="D471" s="1"/>
      <c r="E471" s="1"/>
      <c r="F471" s="1"/>
      <c r="G471" s="2">
        <f t="shared" si="236"/>
        <v>0</v>
      </c>
      <c r="H471" s="41">
        <f t="shared" si="237"/>
        <v>0</v>
      </c>
      <c r="I471" s="1"/>
      <c r="J471" s="1"/>
      <c r="K471" s="1">
        <v>10</v>
      </c>
      <c r="L471" s="2">
        <f t="shared" si="238"/>
        <v>10</v>
      </c>
      <c r="M471" s="41">
        <f t="shared" si="239"/>
        <v>15000</v>
      </c>
      <c r="N471" s="2"/>
      <c r="O471" s="2"/>
      <c r="P471" s="2"/>
      <c r="Q471" s="2">
        <f t="shared" si="240"/>
        <v>0</v>
      </c>
      <c r="R471" s="41">
        <f t="shared" si="241"/>
        <v>0</v>
      </c>
      <c r="S471" s="2"/>
      <c r="T471" s="2"/>
      <c r="U471" s="2"/>
      <c r="V471" s="19">
        <f t="shared" si="242"/>
        <v>0</v>
      </c>
      <c r="W471" s="41">
        <f t="shared" si="243"/>
        <v>0</v>
      </c>
      <c r="X471" s="21">
        <f t="shared" si="234"/>
        <v>10</v>
      </c>
      <c r="Y471" s="22"/>
      <c r="Z471" s="31"/>
      <c r="AA471" s="249">
        <v>1500</v>
      </c>
      <c r="AB471" s="81">
        <f t="shared" si="235"/>
        <v>15000</v>
      </c>
    </row>
    <row r="472" spans="1:28" ht="15" customHeight="1">
      <c r="A472" s="101">
        <v>9</v>
      </c>
      <c r="B472" s="255" t="s">
        <v>201</v>
      </c>
      <c r="C472" s="20" t="s">
        <v>39</v>
      </c>
      <c r="D472" s="1"/>
      <c r="E472" s="1">
        <v>1</v>
      </c>
      <c r="F472" s="1"/>
      <c r="G472" s="2">
        <f t="shared" si="236"/>
        <v>1</v>
      </c>
      <c r="H472" s="41">
        <f t="shared" si="237"/>
        <v>2336</v>
      </c>
      <c r="I472" s="1"/>
      <c r="J472" s="1"/>
      <c r="K472" s="1"/>
      <c r="L472" s="2">
        <f t="shared" si="238"/>
        <v>0</v>
      </c>
      <c r="M472" s="41">
        <f t="shared" si="239"/>
        <v>0</v>
      </c>
      <c r="N472" s="2"/>
      <c r="O472" s="2"/>
      <c r="P472" s="2"/>
      <c r="Q472" s="2">
        <f t="shared" si="240"/>
        <v>0</v>
      </c>
      <c r="R472" s="41">
        <f t="shared" si="241"/>
        <v>0</v>
      </c>
      <c r="S472" s="2"/>
      <c r="T472" s="2"/>
      <c r="U472" s="2"/>
      <c r="V472" s="19">
        <f t="shared" si="242"/>
        <v>0</v>
      </c>
      <c r="W472" s="41">
        <f t="shared" si="243"/>
        <v>0</v>
      </c>
      <c r="X472" s="21">
        <f t="shared" si="234"/>
        <v>1</v>
      </c>
      <c r="Y472" s="22"/>
      <c r="Z472" s="31"/>
      <c r="AA472" s="249">
        <v>2336</v>
      </c>
      <c r="AB472" s="81">
        <f t="shared" si="235"/>
        <v>2336</v>
      </c>
    </row>
    <row r="473" spans="1:28" ht="15" customHeight="1">
      <c r="A473" s="101">
        <v>10</v>
      </c>
      <c r="B473" s="255" t="s">
        <v>92</v>
      </c>
      <c r="C473" s="23" t="s">
        <v>39</v>
      </c>
      <c r="D473" s="9"/>
      <c r="E473" s="9"/>
      <c r="F473" s="9"/>
      <c r="G473" s="2">
        <f t="shared" si="236"/>
        <v>0</v>
      </c>
      <c r="H473" s="41">
        <f t="shared" si="237"/>
        <v>0</v>
      </c>
      <c r="I473" s="1">
        <v>6</v>
      </c>
      <c r="J473" s="1"/>
      <c r="K473" s="1"/>
      <c r="L473" s="2">
        <f t="shared" si="238"/>
        <v>6</v>
      </c>
      <c r="M473" s="41">
        <f t="shared" si="239"/>
        <v>27000</v>
      </c>
      <c r="N473" s="2"/>
      <c r="O473" s="2"/>
      <c r="P473" s="2"/>
      <c r="Q473" s="2">
        <f t="shared" si="240"/>
        <v>0</v>
      </c>
      <c r="R473" s="41">
        <f t="shared" si="241"/>
        <v>0</v>
      </c>
      <c r="S473" s="12"/>
      <c r="T473" s="12"/>
      <c r="U473" s="12"/>
      <c r="V473" s="19">
        <f t="shared" si="242"/>
        <v>0</v>
      </c>
      <c r="W473" s="41">
        <f t="shared" si="243"/>
        <v>0</v>
      </c>
      <c r="X473" s="21">
        <f t="shared" si="234"/>
        <v>6</v>
      </c>
      <c r="Y473" s="24"/>
      <c r="Z473" s="32"/>
      <c r="AA473" s="251">
        <v>4500</v>
      </c>
      <c r="AB473" s="81">
        <f t="shared" si="235"/>
        <v>27000</v>
      </c>
    </row>
    <row r="474" spans="1:28" ht="15" customHeight="1">
      <c r="A474" s="101">
        <v>11</v>
      </c>
      <c r="B474" s="255" t="s">
        <v>212</v>
      </c>
      <c r="C474" s="20" t="s">
        <v>40</v>
      </c>
      <c r="D474" s="1">
        <v>1</v>
      </c>
      <c r="E474" s="1"/>
      <c r="F474" s="1"/>
      <c r="G474" s="2">
        <f t="shared" si="236"/>
        <v>1</v>
      </c>
      <c r="H474" s="41">
        <f t="shared" si="237"/>
        <v>10000</v>
      </c>
      <c r="I474" s="2"/>
      <c r="J474" s="2"/>
      <c r="K474" s="2"/>
      <c r="L474" s="2">
        <f t="shared" si="238"/>
        <v>0</v>
      </c>
      <c r="M474" s="41">
        <f t="shared" si="239"/>
        <v>0</v>
      </c>
      <c r="N474" s="2"/>
      <c r="O474" s="2"/>
      <c r="P474" s="2"/>
      <c r="Q474" s="2">
        <f t="shared" si="240"/>
        <v>0</v>
      </c>
      <c r="R474" s="41">
        <f t="shared" si="241"/>
        <v>0</v>
      </c>
      <c r="S474" s="2"/>
      <c r="T474" s="2"/>
      <c r="U474" s="2"/>
      <c r="V474" s="19">
        <f t="shared" si="242"/>
        <v>0</v>
      </c>
      <c r="W474" s="41">
        <f t="shared" si="243"/>
        <v>0</v>
      </c>
      <c r="X474" s="21">
        <f>G474+L474+Q474+V474</f>
        <v>1</v>
      </c>
      <c r="Y474" s="22"/>
      <c r="Z474" s="31"/>
      <c r="AA474" s="264">
        <v>10000</v>
      </c>
      <c r="AB474" s="81">
        <f t="shared" si="235"/>
        <v>10000</v>
      </c>
    </row>
    <row r="475" spans="1:28" ht="18" customHeight="1" thickBot="1">
      <c r="A475" s="105"/>
      <c r="B475" s="268"/>
      <c r="C475" s="153"/>
      <c r="D475" s="5"/>
      <c r="E475" s="5"/>
      <c r="F475" s="5"/>
      <c r="G475" s="6"/>
      <c r="H475" s="365"/>
      <c r="I475" s="6"/>
      <c r="J475" s="6"/>
      <c r="K475" s="6"/>
      <c r="L475" s="6"/>
      <c r="M475" s="365"/>
      <c r="N475" s="6"/>
      <c r="O475" s="6"/>
      <c r="P475" s="6"/>
      <c r="Q475" s="6"/>
      <c r="R475" s="365"/>
      <c r="S475" s="6"/>
      <c r="T475" s="6"/>
      <c r="U475" s="6"/>
      <c r="V475" s="6"/>
      <c r="W475" s="365"/>
      <c r="X475" s="37"/>
      <c r="Y475" s="50"/>
      <c r="Z475" s="33"/>
      <c r="AA475" s="406"/>
      <c r="AB475" s="86"/>
    </row>
    <row r="476" spans="1:28" ht="15" customHeight="1">
      <c r="A476" s="462" t="s">
        <v>118</v>
      </c>
      <c r="B476" s="463"/>
      <c r="C476" s="141"/>
      <c r="D476" s="73"/>
      <c r="E476" s="73"/>
      <c r="F476" s="73"/>
      <c r="G476" s="89"/>
      <c r="H476" s="127"/>
      <c r="I476" s="332"/>
      <c r="J476" s="332"/>
      <c r="K476" s="332"/>
      <c r="L476" s="127"/>
      <c r="M476" s="127"/>
      <c r="N476" s="332"/>
      <c r="O476" s="332"/>
      <c r="P476" s="332"/>
      <c r="Q476" s="127"/>
      <c r="R476" s="127"/>
      <c r="S476" s="332"/>
      <c r="T476" s="332"/>
      <c r="U476" s="332"/>
      <c r="V476" s="127"/>
      <c r="W476" s="127"/>
      <c r="X476" s="142"/>
      <c r="Y476" s="143"/>
      <c r="Z476" s="144"/>
      <c r="AA476" s="233"/>
      <c r="AB476" s="76"/>
    </row>
    <row r="477" spans="1:28" ht="15" customHeight="1">
      <c r="A477" s="101">
        <v>1</v>
      </c>
      <c r="B477" s="255" t="s">
        <v>108</v>
      </c>
      <c r="C477" s="20" t="s">
        <v>39</v>
      </c>
      <c r="D477" s="1"/>
      <c r="E477" s="1">
        <v>50</v>
      </c>
      <c r="F477" s="1"/>
      <c r="G477" s="2">
        <f t="shared" ref="G477" si="244">SUM(D477:F477)</f>
        <v>50</v>
      </c>
      <c r="H477" s="41">
        <f t="shared" ref="H477" si="245">G477*AA477</f>
        <v>250</v>
      </c>
      <c r="I477" s="2"/>
      <c r="J477" s="2">
        <v>50</v>
      </c>
      <c r="K477" s="2"/>
      <c r="L477" s="2">
        <f t="shared" ref="L477" si="246">SUM(I477:K477)</f>
        <v>50</v>
      </c>
      <c r="M477" s="41">
        <f t="shared" ref="M477" si="247">L477*AA477</f>
        <v>250</v>
      </c>
      <c r="N477" s="2">
        <v>100</v>
      </c>
      <c r="O477" s="2"/>
      <c r="P477" s="2"/>
      <c r="Q477" s="2">
        <f t="shared" ref="Q477" si="248">SUM(N477:P477)</f>
        <v>100</v>
      </c>
      <c r="R477" s="41">
        <f t="shared" ref="R477" si="249">Q477*AA477</f>
        <v>500</v>
      </c>
      <c r="S477" s="2"/>
      <c r="T477" s="2"/>
      <c r="U477" s="2"/>
      <c r="V477" s="19">
        <f t="shared" ref="V477" si="250">SUM(S477:U477)</f>
        <v>0</v>
      </c>
      <c r="W477" s="41">
        <f t="shared" ref="W477" si="251">V477*AA477</f>
        <v>0</v>
      </c>
      <c r="X477" s="21">
        <f t="shared" ref="X477:X495" si="252">G477+L477+Q477+V477</f>
        <v>200</v>
      </c>
      <c r="Y477" s="22"/>
      <c r="Z477" s="31"/>
      <c r="AA477" s="249">
        <v>5</v>
      </c>
      <c r="AB477" s="81">
        <f t="shared" ref="AB477:AB543" si="253">X477*AA477</f>
        <v>1000</v>
      </c>
    </row>
    <row r="478" spans="1:28" ht="15" customHeight="1">
      <c r="A478" s="101">
        <v>2</v>
      </c>
      <c r="B478" s="255" t="s">
        <v>85</v>
      </c>
      <c r="C478" s="20" t="s">
        <v>44</v>
      </c>
      <c r="D478" s="1"/>
      <c r="E478" s="1"/>
      <c r="F478" s="1"/>
      <c r="G478" s="2">
        <f t="shared" ref="G478:G495" si="254">SUM(D478:F478)</f>
        <v>0</v>
      </c>
      <c r="H478" s="41">
        <f t="shared" ref="H478:H495" si="255">G478*AA478</f>
        <v>0</v>
      </c>
      <c r="I478" s="2"/>
      <c r="J478" s="2">
        <v>12</v>
      </c>
      <c r="K478" s="2"/>
      <c r="L478" s="2">
        <f t="shared" ref="L478:L495" si="256">SUM(I478:K478)</f>
        <v>12</v>
      </c>
      <c r="M478" s="41">
        <f t="shared" ref="M478:M495" si="257">L478*AA478</f>
        <v>840</v>
      </c>
      <c r="N478" s="2"/>
      <c r="O478" s="2"/>
      <c r="P478" s="2"/>
      <c r="Q478" s="2">
        <f t="shared" ref="Q478:Q495" si="258">SUM(N478:P478)</f>
        <v>0</v>
      </c>
      <c r="R478" s="41">
        <f t="shared" ref="R478:R495" si="259">Q478*AA478</f>
        <v>0</v>
      </c>
      <c r="S478" s="2"/>
      <c r="T478" s="2"/>
      <c r="U478" s="2"/>
      <c r="V478" s="19">
        <f t="shared" ref="V478:V495" si="260">SUM(S478:U478)</f>
        <v>0</v>
      </c>
      <c r="W478" s="41">
        <f t="shared" ref="W478:W495" si="261">V478*AA478</f>
        <v>0</v>
      </c>
      <c r="X478" s="21">
        <f t="shared" si="252"/>
        <v>12</v>
      </c>
      <c r="Y478" s="22"/>
      <c r="Z478" s="31"/>
      <c r="AA478" s="249">
        <v>70</v>
      </c>
      <c r="AB478" s="81">
        <f t="shared" si="253"/>
        <v>840</v>
      </c>
    </row>
    <row r="479" spans="1:28" ht="15" customHeight="1">
      <c r="A479" s="101">
        <v>3</v>
      </c>
      <c r="B479" s="255" t="s">
        <v>86</v>
      </c>
      <c r="C479" s="20" t="s">
        <v>49</v>
      </c>
      <c r="D479" s="1"/>
      <c r="E479" s="1"/>
      <c r="F479" s="1"/>
      <c r="G479" s="2">
        <f t="shared" si="254"/>
        <v>0</v>
      </c>
      <c r="H479" s="41">
        <f t="shared" si="255"/>
        <v>0</v>
      </c>
      <c r="I479" s="2">
        <v>30</v>
      </c>
      <c r="J479" s="2"/>
      <c r="K479" s="2"/>
      <c r="L479" s="2">
        <f t="shared" si="256"/>
        <v>30</v>
      </c>
      <c r="M479" s="41">
        <f t="shared" si="257"/>
        <v>10500</v>
      </c>
      <c r="N479" s="2"/>
      <c r="O479" s="2"/>
      <c r="P479" s="2"/>
      <c r="Q479" s="2">
        <f t="shared" si="258"/>
        <v>0</v>
      </c>
      <c r="R479" s="41">
        <f t="shared" si="259"/>
        <v>0</v>
      </c>
      <c r="S479" s="2"/>
      <c r="T479" s="2"/>
      <c r="U479" s="2"/>
      <c r="V479" s="19">
        <f t="shared" si="260"/>
        <v>0</v>
      </c>
      <c r="W479" s="41">
        <f t="shared" si="261"/>
        <v>0</v>
      </c>
      <c r="X479" s="21">
        <f t="shared" si="252"/>
        <v>30</v>
      </c>
      <c r="Y479" s="22"/>
      <c r="Z479" s="31"/>
      <c r="AA479" s="249">
        <v>350</v>
      </c>
      <c r="AB479" s="81">
        <f t="shared" si="253"/>
        <v>10500</v>
      </c>
    </row>
    <row r="480" spans="1:28" ht="15" customHeight="1">
      <c r="A480" s="101">
        <v>4</v>
      </c>
      <c r="B480" s="261" t="s">
        <v>281</v>
      </c>
      <c r="C480" s="20" t="s">
        <v>39</v>
      </c>
      <c r="D480" s="1"/>
      <c r="E480" s="1"/>
      <c r="F480" s="1"/>
      <c r="G480" s="2">
        <f t="shared" si="254"/>
        <v>0</v>
      </c>
      <c r="H480" s="41">
        <f t="shared" si="255"/>
        <v>0</v>
      </c>
      <c r="I480" s="2">
        <v>5</v>
      </c>
      <c r="J480" s="2"/>
      <c r="K480" s="2"/>
      <c r="L480" s="2">
        <f t="shared" si="256"/>
        <v>5</v>
      </c>
      <c r="M480" s="41">
        <f t="shared" si="257"/>
        <v>6000</v>
      </c>
      <c r="N480" s="2"/>
      <c r="O480" s="2"/>
      <c r="P480" s="2"/>
      <c r="Q480" s="2">
        <f t="shared" si="258"/>
        <v>0</v>
      </c>
      <c r="R480" s="41">
        <f t="shared" si="259"/>
        <v>0</v>
      </c>
      <c r="S480" s="2"/>
      <c r="T480" s="2"/>
      <c r="U480" s="2"/>
      <c r="V480" s="19">
        <f t="shared" si="260"/>
        <v>0</v>
      </c>
      <c r="W480" s="41">
        <f t="shared" si="261"/>
        <v>0</v>
      </c>
      <c r="X480" s="21">
        <f t="shared" si="252"/>
        <v>5</v>
      </c>
      <c r="Y480" s="22"/>
      <c r="Z480" s="31"/>
      <c r="AA480" s="249">
        <v>1200</v>
      </c>
      <c r="AB480" s="81">
        <f t="shared" si="253"/>
        <v>6000</v>
      </c>
    </row>
    <row r="481" spans="1:28" ht="15" customHeight="1">
      <c r="A481" s="101">
        <v>5</v>
      </c>
      <c r="B481" s="261" t="s">
        <v>272</v>
      </c>
      <c r="C481" s="20" t="s">
        <v>39</v>
      </c>
      <c r="D481" s="1"/>
      <c r="E481" s="1">
        <v>12</v>
      </c>
      <c r="F481" s="1"/>
      <c r="G481" s="2">
        <f t="shared" si="254"/>
        <v>12</v>
      </c>
      <c r="H481" s="41">
        <f t="shared" si="255"/>
        <v>7140</v>
      </c>
      <c r="I481" s="2"/>
      <c r="J481" s="2"/>
      <c r="K481" s="2"/>
      <c r="L481" s="2">
        <f t="shared" si="256"/>
        <v>0</v>
      </c>
      <c r="M481" s="41">
        <f t="shared" si="257"/>
        <v>0</v>
      </c>
      <c r="N481" s="2"/>
      <c r="O481" s="2"/>
      <c r="P481" s="2"/>
      <c r="Q481" s="2">
        <f t="shared" si="258"/>
        <v>0</v>
      </c>
      <c r="R481" s="41">
        <f t="shared" si="259"/>
        <v>0</v>
      </c>
      <c r="S481" s="2"/>
      <c r="T481" s="2"/>
      <c r="U481" s="2"/>
      <c r="V481" s="19">
        <f t="shared" si="260"/>
        <v>0</v>
      </c>
      <c r="W481" s="41">
        <f t="shared" si="261"/>
        <v>0</v>
      </c>
      <c r="X481" s="21">
        <f t="shared" si="252"/>
        <v>12</v>
      </c>
      <c r="Y481" s="22"/>
      <c r="Z481" s="31"/>
      <c r="AA481" s="249">
        <v>595</v>
      </c>
      <c r="AB481" s="81">
        <f t="shared" si="253"/>
        <v>7140</v>
      </c>
    </row>
    <row r="482" spans="1:28" ht="15" customHeight="1">
      <c r="A482" s="101">
        <v>6</v>
      </c>
      <c r="B482" s="261" t="s">
        <v>203</v>
      </c>
      <c r="C482" s="20" t="s">
        <v>39</v>
      </c>
      <c r="D482" s="1">
        <v>500</v>
      </c>
      <c r="E482" s="1"/>
      <c r="F482" s="1"/>
      <c r="G482" s="2">
        <f t="shared" si="254"/>
        <v>500</v>
      </c>
      <c r="H482" s="41">
        <f t="shared" si="255"/>
        <v>6000</v>
      </c>
      <c r="I482" s="2"/>
      <c r="J482" s="2"/>
      <c r="K482" s="2"/>
      <c r="L482" s="2">
        <f t="shared" si="256"/>
        <v>0</v>
      </c>
      <c r="M482" s="41">
        <f t="shared" si="257"/>
        <v>0</v>
      </c>
      <c r="N482" s="2"/>
      <c r="O482" s="2"/>
      <c r="P482" s="2"/>
      <c r="Q482" s="2">
        <f t="shared" si="258"/>
        <v>0</v>
      </c>
      <c r="R482" s="41">
        <f t="shared" si="259"/>
        <v>0</v>
      </c>
      <c r="S482" s="2"/>
      <c r="T482" s="2"/>
      <c r="U482" s="2"/>
      <c r="V482" s="19">
        <f t="shared" si="260"/>
        <v>0</v>
      </c>
      <c r="W482" s="41">
        <f t="shared" si="261"/>
        <v>0</v>
      </c>
      <c r="X482" s="21">
        <f t="shared" si="252"/>
        <v>500</v>
      </c>
      <c r="Y482" s="22"/>
      <c r="Z482" s="31"/>
      <c r="AA482" s="249">
        <v>12</v>
      </c>
      <c r="AB482" s="81">
        <f t="shared" si="253"/>
        <v>6000</v>
      </c>
    </row>
    <row r="483" spans="1:28" ht="15" customHeight="1">
      <c r="A483" s="101">
        <v>7</v>
      </c>
      <c r="B483" s="261" t="s">
        <v>378</v>
      </c>
      <c r="C483" s="20" t="s">
        <v>39</v>
      </c>
      <c r="D483" s="1"/>
      <c r="E483" s="1">
        <v>12</v>
      </c>
      <c r="F483" s="1"/>
      <c r="G483" s="2">
        <f t="shared" si="254"/>
        <v>12</v>
      </c>
      <c r="H483" s="41">
        <f t="shared" si="255"/>
        <v>12962.880000000001</v>
      </c>
      <c r="I483" s="2"/>
      <c r="J483" s="2"/>
      <c r="K483" s="2"/>
      <c r="L483" s="2">
        <f t="shared" si="256"/>
        <v>0</v>
      </c>
      <c r="M483" s="41">
        <f t="shared" si="257"/>
        <v>0</v>
      </c>
      <c r="N483" s="2"/>
      <c r="O483" s="2"/>
      <c r="P483" s="2"/>
      <c r="Q483" s="2">
        <f t="shared" si="258"/>
        <v>0</v>
      </c>
      <c r="R483" s="41">
        <f t="shared" si="259"/>
        <v>0</v>
      </c>
      <c r="S483" s="2"/>
      <c r="T483" s="2"/>
      <c r="U483" s="2"/>
      <c r="V483" s="19">
        <f t="shared" si="260"/>
        <v>0</v>
      </c>
      <c r="W483" s="41">
        <f t="shared" si="261"/>
        <v>0</v>
      </c>
      <c r="X483" s="21">
        <f t="shared" si="252"/>
        <v>12</v>
      </c>
      <c r="Y483" s="22"/>
      <c r="Z483" s="31"/>
      <c r="AA483" s="249">
        <v>1080.24</v>
      </c>
      <c r="AB483" s="81">
        <f t="shared" si="253"/>
        <v>12962.880000000001</v>
      </c>
    </row>
    <row r="484" spans="1:28" ht="15" customHeight="1">
      <c r="A484" s="101">
        <v>8</v>
      </c>
      <c r="B484" s="255" t="s">
        <v>115</v>
      </c>
      <c r="C484" s="20" t="s">
        <v>54</v>
      </c>
      <c r="D484" s="1">
        <v>50</v>
      </c>
      <c r="E484" s="1"/>
      <c r="F484" s="1"/>
      <c r="G484" s="2">
        <f t="shared" si="254"/>
        <v>50</v>
      </c>
      <c r="H484" s="41">
        <f t="shared" si="255"/>
        <v>6000</v>
      </c>
      <c r="I484" s="1"/>
      <c r="J484" s="1">
        <v>50</v>
      </c>
      <c r="K484" s="1"/>
      <c r="L484" s="2">
        <f t="shared" si="256"/>
        <v>50</v>
      </c>
      <c r="M484" s="41">
        <f t="shared" si="257"/>
        <v>6000</v>
      </c>
      <c r="N484" s="1"/>
      <c r="O484" s="1">
        <v>50</v>
      </c>
      <c r="P484" s="1"/>
      <c r="Q484" s="2">
        <f t="shared" si="258"/>
        <v>50</v>
      </c>
      <c r="R484" s="41">
        <f t="shared" si="259"/>
        <v>6000</v>
      </c>
      <c r="S484" s="1">
        <v>50</v>
      </c>
      <c r="T484" s="1"/>
      <c r="U484" s="1"/>
      <c r="V484" s="19">
        <f t="shared" si="260"/>
        <v>50</v>
      </c>
      <c r="W484" s="41">
        <f t="shared" si="261"/>
        <v>6000</v>
      </c>
      <c r="X484" s="2">
        <f t="shared" si="252"/>
        <v>200</v>
      </c>
      <c r="Y484" s="22"/>
      <c r="Z484" s="31"/>
      <c r="AA484" s="249">
        <v>120</v>
      </c>
      <c r="AB484" s="81">
        <f t="shared" si="253"/>
        <v>24000</v>
      </c>
    </row>
    <row r="485" spans="1:28" ht="15" customHeight="1">
      <c r="A485" s="101">
        <v>9</v>
      </c>
      <c r="B485" s="255" t="s">
        <v>148</v>
      </c>
      <c r="C485" s="20" t="s">
        <v>44</v>
      </c>
      <c r="D485" s="1"/>
      <c r="E485" s="1"/>
      <c r="F485" s="1">
        <v>24</v>
      </c>
      <c r="G485" s="2">
        <f t="shared" si="254"/>
        <v>24</v>
      </c>
      <c r="H485" s="41">
        <f t="shared" si="255"/>
        <v>816</v>
      </c>
      <c r="I485" s="1"/>
      <c r="J485" s="1"/>
      <c r="K485" s="1"/>
      <c r="L485" s="2">
        <f t="shared" si="256"/>
        <v>0</v>
      </c>
      <c r="M485" s="41">
        <f t="shared" si="257"/>
        <v>0</v>
      </c>
      <c r="N485" s="1">
        <v>24</v>
      </c>
      <c r="O485" s="1"/>
      <c r="P485" s="1"/>
      <c r="Q485" s="2">
        <f t="shared" si="258"/>
        <v>24</v>
      </c>
      <c r="R485" s="41">
        <f t="shared" si="259"/>
        <v>816</v>
      </c>
      <c r="S485" s="1">
        <v>24</v>
      </c>
      <c r="T485" s="1"/>
      <c r="U485" s="1"/>
      <c r="V485" s="19">
        <f t="shared" si="260"/>
        <v>24</v>
      </c>
      <c r="W485" s="41">
        <f t="shared" si="261"/>
        <v>816</v>
      </c>
      <c r="X485" s="2">
        <f t="shared" si="252"/>
        <v>72</v>
      </c>
      <c r="Y485" s="22"/>
      <c r="Z485" s="31"/>
      <c r="AA485" s="249">
        <v>34</v>
      </c>
      <c r="AB485" s="81">
        <f t="shared" si="253"/>
        <v>2448</v>
      </c>
    </row>
    <row r="486" spans="1:28" ht="15" customHeight="1">
      <c r="A486" s="101">
        <v>10</v>
      </c>
      <c r="B486" s="255" t="s">
        <v>116</v>
      </c>
      <c r="C486" s="20" t="s">
        <v>41</v>
      </c>
      <c r="D486" s="1"/>
      <c r="E486" s="1"/>
      <c r="F486" s="1"/>
      <c r="G486" s="2">
        <f t="shared" si="254"/>
        <v>0</v>
      </c>
      <c r="H486" s="41">
        <f t="shared" si="255"/>
        <v>0</v>
      </c>
      <c r="I486" s="1"/>
      <c r="J486" s="1"/>
      <c r="K486" s="1">
        <v>1</v>
      </c>
      <c r="L486" s="2">
        <f t="shared" si="256"/>
        <v>1</v>
      </c>
      <c r="M486" s="41">
        <f t="shared" si="257"/>
        <v>1485</v>
      </c>
      <c r="N486" s="1"/>
      <c r="O486" s="1"/>
      <c r="P486" s="1"/>
      <c r="Q486" s="2">
        <f t="shared" si="258"/>
        <v>0</v>
      </c>
      <c r="R486" s="41">
        <f t="shared" si="259"/>
        <v>0</v>
      </c>
      <c r="S486" s="1"/>
      <c r="T486" s="1"/>
      <c r="U486" s="1"/>
      <c r="V486" s="19">
        <f t="shared" si="260"/>
        <v>0</v>
      </c>
      <c r="W486" s="41">
        <f t="shared" si="261"/>
        <v>0</v>
      </c>
      <c r="X486" s="2">
        <f t="shared" si="252"/>
        <v>1</v>
      </c>
      <c r="Y486" s="22"/>
      <c r="Z486" s="31"/>
      <c r="AA486" s="249">
        <v>1485</v>
      </c>
      <c r="AB486" s="81">
        <f t="shared" si="253"/>
        <v>1485</v>
      </c>
    </row>
    <row r="487" spans="1:28" ht="15" customHeight="1">
      <c r="A487" s="101">
        <v>11</v>
      </c>
      <c r="B487" s="255" t="s">
        <v>153</v>
      </c>
      <c r="C487" s="20" t="s">
        <v>44</v>
      </c>
      <c r="D487" s="1"/>
      <c r="E487" s="1">
        <v>12</v>
      </c>
      <c r="F487" s="1"/>
      <c r="G487" s="2">
        <f t="shared" si="254"/>
        <v>12</v>
      </c>
      <c r="H487" s="41">
        <f t="shared" si="255"/>
        <v>333</v>
      </c>
      <c r="I487" s="1"/>
      <c r="J487" s="1">
        <v>24</v>
      </c>
      <c r="K487" s="1"/>
      <c r="L487" s="2">
        <f t="shared" si="256"/>
        <v>24</v>
      </c>
      <c r="M487" s="41">
        <f t="shared" si="257"/>
        <v>666</v>
      </c>
      <c r="N487" s="1"/>
      <c r="O487" s="1">
        <v>12</v>
      </c>
      <c r="P487" s="1"/>
      <c r="Q487" s="2">
        <f t="shared" si="258"/>
        <v>12</v>
      </c>
      <c r="R487" s="41">
        <f t="shared" si="259"/>
        <v>333</v>
      </c>
      <c r="S487" s="1">
        <v>24</v>
      </c>
      <c r="T487" s="1"/>
      <c r="U487" s="1"/>
      <c r="V487" s="19">
        <f t="shared" si="260"/>
        <v>24</v>
      </c>
      <c r="W487" s="41">
        <f t="shared" si="261"/>
        <v>666</v>
      </c>
      <c r="X487" s="2">
        <f t="shared" si="252"/>
        <v>72</v>
      </c>
      <c r="Y487" s="22"/>
      <c r="Z487" s="31"/>
      <c r="AA487" s="249">
        <v>27.75</v>
      </c>
      <c r="AB487" s="81">
        <f t="shared" si="253"/>
        <v>1998</v>
      </c>
    </row>
    <row r="488" spans="1:28" ht="15" customHeight="1">
      <c r="A488" s="101">
        <v>12</v>
      </c>
      <c r="B488" s="255" t="s">
        <v>379</v>
      </c>
      <c r="C488" s="20" t="s">
        <v>39</v>
      </c>
      <c r="D488" s="1"/>
      <c r="E488" s="1"/>
      <c r="F488" s="1"/>
      <c r="G488" s="2">
        <f t="shared" si="254"/>
        <v>0</v>
      </c>
      <c r="H488" s="41">
        <f t="shared" si="255"/>
        <v>0</v>
      </c>
      <c r="I488" s="1">
        <v>6</v>
      </c>
      <c r="J488" s="1"/>
      <c r="K488" s="1"/>
      <c r="L488" s="2">
        <f t="shared" si="256"/>
        <v>6</v>
      </c>
      <c r="M488" s="41">
        <f t="shared" si="257"/>
        <v>16262.400000000001</v>
      </c>
      <c r="N488" s="1"/>
      <c r="O488" s="1"/>
      <c r="P488" s="1"/>
      <c r="Q488" s="2">
        <f t="shared" si="258"/>
        <v>0</v>
      </c>
      <c r="R488" s="41">
        <f t="shared" si="259"/>
        <v>0</v>
      </c>
      <c r="S488" s="1"/>
      <c r="T488" s="1"/>
      <c r="U488" s="1"/>
      <c r="V488" s="19">
        <f t="shared" si="260"/>
        <v>0</v>
      </c>
      <c r="W488" s="41">
        <f t="shared" si="261"/>
        <v>0</v>
      </c>
      <c r="X488" s="2">
        <f t="shared" si="252"/>
        <v>6</v>
      </c>
      <c r="Y488" s="22"/>
      <c r="Z488" s="31"/>
      <c r="AA488" s="249">
        <v>2710.4</v>
      </c>
      <c r="AB488" s="81">
        <f t="shared" si="253"/>
        <v>16262.400000000001</v>
      </c>
    </row>
    <row r="489" spans="1:28" ht="15" customHeight="1">
      <c r="A489" s="101">
        <v>13</v>
      </c>
      <c r="B489" s="255" t="s">
        <v>380</v>
      </c>
      <c r="C489" s="20" t="s">
        <v>39</v>
      </c>
      <c r="D489" s="1"/>
      <c r="E489" s="1"/>
      <c r="F489" s="1"/>
      <c r="G489" s="2">
        <f t="shared" si="254"/>
        <v>0</v>
      </c>
      <c r="H489" s="41">
        <f t="shared" si="255"/>
        <v>0</v>
      </c>
      <c r="I489" s="1">
        <v>1</v>
      </c>
      <c r="J489" s="1"/>
      <c r="K489" s="1"/>
      <c r="L489" s="2">
        <f t="shared" si="256"/>
        <v>1</v>
      </c>
      <c r="M489" s="41">
        <f t="shared" si="257"/>
        <v>3244.04</v>
      </c>
      <c r="N489" s="1"/>
      <c r="O489" s="1"/>
      <c r="P489" s="1"/>
      <c r="Q489" s="2">
        <f t="shared" si="258"/>
        <v>0</v>
      </c>
      <c r="R489" s="41">
        <f t="shared" si="259"/>
        <v>0</v>
      </c>
      <c r="S489" s="1"/>
      <c r="T489" s="1"/>
      <c r="U489" s="1"/>
      <c r="V489" s="19">
        <f t="shared" si="260"/>
        <v>0</v>
      </c>
      <c r="W489" s="41">
        <f t="shared" si="261"/>
        <v>0</v>
      </c>
      <c r="X489" s="2">
        <f t="shared" si="252"/>
        <v>1</v>
      </c>
      <c r="Y489" s="22"/>
      <c r="Z489" s="31"/>
      <c r="AA489" s="249">
        <v>3244.04</v>
      </c>
      <c r="AB489" s="81">
        <f t="shared" si="253"/>
        <v>3244.04</v>
      </c>
    </row>
    <row r="490" spans="1:28" ht="15" customHeight="1">
      <c r="A490" s="101">
        <v>14</v>
      </c>
      <c r="B490" s="255" t="s">
        <v>104</v>
      </c>
      <c r="C490" s="20" t="s">
        <v>39</v>
      </c>
      <c r="D490" s="1">
        <v>1</v>
      </c>
      <c r="E490" s="1"/>
      <c r="F490" s="1"/>
      <c r="G490" s="2">
        <f t="shared" si="254"/>
        <v>1</v>
      </c>
      <c r="H490" s="41">
        <f t="shared" si="255"/>
        <v>3965.36</v>
      </c>
      <c r="I490" s="2">
        <v>1</v>
      </c>
      <c r="J490" s="2"/>
      <c r="K490" s="2"/>
      <c r="L490" s="2">
        <f t="shared" si="256"/>
        <v>1</v>
      </c>
      <c r="M490" s="41">
        <f t="shared" si="257"/>
        <v>3965.36</v>
      </c>
      <c r="N490" s="2">
        <v>1</v>
      </c>
      <c r="O490" s="2"/>
      <c r="P490" s="2"/>
      <c r="Q490" s="2">
        <f t="shared" si="258"/>
        <v>1</v>
      </c>
      <c r="R490" s="41">
        <f t="shared" si="259"/>
        <v>3965.36</v>
      </c>
      <c r="S490" s="2"/>
      <c r="T490" s="2"/>
      <c r="U490" s="2"/>
      <c r="V490" s="19">
        <f t="shared" si="260"/>
        <v>0</v>
      </c>
      <c r="W490" s="41">
        <f t="shared" si="261"/>
        <v>0</v>
      </c>
      <c r="X490" s="21">
        <f t="shared" si="252"/>
        <v>3</v>
      </c>
      <c r="Y490" s="22"/>
      <c r="Z490" s="31"/>
      <c r="AA490" s="249">
        <v>3965.36</v>
      </c>
      <c r="AB490" s="81">
        <f t="shared" si="253"/>
        <v>11896.08</v>
      </c>
    </row>
    <row r="491" spans="1:28" ht="15" customHeight="1">
      <c r="A491" s="101">
        <v>15</v>
      </c>
      <c r="B491" s="255" t="s">
        <v>105</v>
      </c>
      <c r="C491" s="20" t="s">
        <v>39</v>
      </c>
      <c r="D491" s="1">
        <v>1</v>
      </c>
      <c r="E491" s="1"/>
      <c r="F491" s="1"/>
      <c r="G491" s="2">
        <f t="shared" si="254"/>
        <v>1</v>
      </c>
      <c r="H491" s="41">
        <f t="shared" si="255"/>
        <v>10886.96</v>
      </c>
      <c r="I491" s="2">
        <v>1</v>
      </c>
      <c r="J491" s="2"/>
      <c r="K491" s="2"/>
      <c r="L491" s="2">
        <f t="shared" si="256"/>
        <v>1</v>
      </c>
      <c r="M491" s="41">
        <f t="shared" si="257"/>
        <v>10886.96</v>
      </c>
      <c r="N491" s="2">
        <v>1</v>
      </c>
      <c r="O491" s="2"/>
      <c r="P491" s="2"/>
      <c r="Q491" s="2">
        <f t="shared" si="258"/>
        <v>1</v>
      </c>
      <c r="R491" s="41">
        <f t="shared" si="259"/>
        <v>10886.96</v>
      </c>
      <c r="S491" s="2"/>
      <c r="T491" s="2"/>
      <c r="U491" s="2"/>
      <c r="V491" s="19">
        <f t="shared" si="260"/>
        <v>0</v>
      </c>
      <c r="W491" s="41">
        <f t="shared" si="261"/>
        <v>0</v>
      </c>
      <c r="X491" s="21">
        <f t="shared" si="252"/>
        <v>3</v>
      </c>
      <c r="Y491" s="22"/>
      <c r="Z491" s="31"/>
      <c r="AA491" s="264">
        <v>10886.96</v>
      </c>
      <c r="AB491" s="81">
        <f t="shared" si="253"/>
        <v>32660.879999999997</v>
      </c>
    </row>
    <row r="492" spans="1:28" ht="15" customHeight="1">
      <c r="A492" s="101">
        <v>16</v>
      </c>
      <c r="B492" s="255" t="s">
        <v>106</v>
      </c>
      <c r="C492" s="20" t="s">
        <v>39</v>
      </c>
      <c r="D492" s="1">
        <v>1</v>
      </c>
      <c r="E492" s="1"/>
      <c r="F492" s="1"/>
      <c r="G492" s="2">
        <f t="shared" si="254"/>
        <v>1</v>
      </c>
      <c r="H492" s="41">
        <f t="shared" si="255"/>
        <v>7000</v>
      </c>
      <c r="I492" s="2">
        <v>1</v>
      </c>
      <c r="J492" s="2"/>
      <c r="K492" s="2"/>
      <c r="L492" s="2">
        <f t="shared" si="256"/>
        <v>1</v>
      </c>
      <c r="M492" s="41">
        <f t="shared" si="257"/>
        <v>7000</v>
      </c>
      <c r="N492" s="2">
        <v>1</v>
      </c>
      <c r="O492" s="2"/>
      <c r="P492" s="2"/>
      <c r="Q492" s="2">
        <f t="shared" si="258"/>
        <v>1</v>
      </c>
      <c r="R492" s="41">
        <f t="shared" si="259"/>
        <v>7000</v>
      </c>
      <c r="S492" s="2"/>
      <c r="T492" s="2"/>
      <c r="U492" s="2"/>
      <c r="V492" s="19">
        <f t="shared" si="260"/>
        <v>0</v>
      </c>
      <c r="W492" s="41">
        <f t="shared" si="261"/>
        <v>0</v>
      </c>
      <c r="X492" s="21">
        <f t="shared" si="252"/>
        <v>3</v>
      </c>
      <c r="Y492" s="22"/>
      <c r="Z492" s="31"/>
      <c r="AA492" s="249">
        <v>7000</v>
      </c>
      <c r="AB492" s="81">
        <f t="shared" si="253"/>
        <v>21000</v>
      </c>
    </row>
    <row r="493" spans="1:28" ht="15" customHeight="1">
      <c r="A493" s="101">
        <v>17</v>
      </c>
      <c r="B493" s="255" t="s">
        <v>107</v>
      </c>
      <c r="C493" s="20" t="s">
        <v>39</v>
      </c>
      <c r="D493" s="1">
        <v>1</v>
      </c>
      <c r="E493" s="1"/>
      <c r="F493" s="1"/>
      <c r="G493" s="2">
        <f t="shared" si="254"/>
        <v>1</v>
      </c>
      <c r="H493" s="41">
        <f t="shared" si="255"/>
        <v>7000</v>
      </c>
      <c r="I493" s="2">
        <v>1</v>
      </c>
      <c r="J493" s="2"/>
      <c r="K493" s="2"/>
      <c r="L493" s="2">
        <f t="shared" si="256"/>
        <v>1</v>
      </c>
      <c r="M493" s="41">
        <f t="shared" si="257"/>
        <v>7000</v>
      </c>
      <c r="N493" s="2">
        <v>1</v>
      </c>
      <c r="O493" s="2"/>
      <c r="P493" s="2"/>
      <c r="Q493" s="2">
        <f t="shared" si="258"/>
        <v>1</v>
      </c>
      <c r="R493" s="41">
        <f t="shared" si="259"/>
        <v>7000</v>
      </c>
      <c r="S493" s="2"/>
      <c r="T493" s="2"/>
      <c r="U493" s="2"/>
      <c r="V493" s="2">
        <f t="shared" si="260"/>
        <v>0</v>
      </c>
      <c r="W493" s="41">
        <f t="shared" si="261"/>
        <v>0</v>
      </c>
      <c r="X493" s="35">
        <f t="shared" si="252"/>
        <v>3</v>
      </c>
      <c r="Y493" s="36"/>
      <c r="Z493" s="31"/>
      <c r="AA493" s="249">
        <v>7000</v>
      </c>
      <c r="AB493" s="81">
        <f t="shared" si="253"/>
        <v>21000</v>
      </c>
    </row>
    <row r="494" spans="1:28" ht="15" customHeight="1">
      <c r="A494" s="101">
        <v>18</v>
      </c>
      <c r="B494" s="255" t="s">
        <v>80</v>
      </c>
      <c r="C494" s="20" t="s">
        <v>39</v>
      </c>
      <c r="D494" s="1">
        <v>7</v>
      </c>
      <c r="E494" s="1"/>
      <c r="F494" s="1"/>
      <c r="G494" s="2">
        <f t="shared" si="254"/>
        <v>7</v>
      </c>
      <c r="H494" s="41">
        <f t="shared" si="255"/>
        <v>4200</v>
      </c>
      <c r="I494" s="2"/>
      <c r="J494" s="2"/>
      <c r="K494" s="2"/>
      <c r="L494" s="2">
        <f t="shared" si="256"/>
        <v>0</v>
      </c>
      <c r="M494" s="41">
        <f t="shared" si="257"/>
        <v>0</v>
      </c>
      <c r="N494" s="2"/>
      <c r="O494" s="2"/>
      <c r="P494" s="2"/>
      <c r="Q494" s="2">
        <f t="shared" si="258"/>
        <v>0</v>
      </c>
      <c r="R494" s="41">
        <f t="shared" si="259"/>
        <v>0</v>
      </c>
      <c r="S494" s="2"/>
      <c r="T494" s="2"/>
      <c r="U494" s="2"/>
      <c r="V494" s="19">
        <f t="shared" si="260"/>
        <v>0</v>
      </c>
      <c r="W494" s="41">
        <f t="shared" si="261"/>
        <v>0</v>
      </c>
      <c r="X494" s="21">
        <f t="shared" si="252"/>
        <v>7</v>
      </c>
      <c r="Y494" s="22"/>
      <c r="Z494" s="31"/>
      <c r="AA494" s="249">
        <v>600</v>
      </c>
      <c r="AB494" s="81">
        <f t="shared" si="253"/>
        <v>4200</v>
      </c>
    </row>
    <row r="495" spans="1:28" ht="15" customHeight="1">
      <c r="A495" s="101">
        <v>19</v>
      </c>
      <c r="B495" s="255" t="s">
        <v>412</v>
      </c>
      <c r="C495" s="20" t="s">
        <v>39</v>
      </c>
      <c r="D495" s="1">
        <v>1</v>
      </c>
      <c r="E495" s="1"/>
      <c r="F495" s="1"/>
      <c r="G495" s="2">
        <f t="shared" si="254"/>
        <v>1</v>
      </c>
      <c r="H495" s="41">
        <f t="shared" si="255"/>
        <v>650</v>
      </c>
      <c r="I495" s="2"/>
      <c r="J495" s="2"/>
      <c r="K495" s="2">
        <v>12</v>
      </c>
      <c r="L495" s="2">
        <f t="shared" si="256"/>
        <v>12</v>
      </c>
      <c r="M495" s="41">
        <f t="shared" si="257"/>
        <v>7800</v>
      </c>
      <c r="N495" s="2"/>
      <c r="O495" s="2"/>
      <c r="P495" s="2"/>
      <c r="Q495" s="2">
        <f t="shared" si="258"/>
        <v>0</v>
      </c>
      <c r="R495" s="41">
        <f t="shared" si="259"/>
        <v>0</v>
      </c>
      <c r="S495" s="2"/>
      <c r="T495" s="2"/>
      <c r="U495" s="2"/>
      <c r="V495" s="2">
        <f t="shared" si="260"/>
        <v>0</v>
      </c>
      <c r="W495" s="41">
        <f t="shared" si="261"/>
        <v>0</v>
      </c>
      <c r="X495" s="35">
        <f t="shared" si="252"/>
        <v>13</v>
      </c>
      <c r="Y495" s="36"/>
      <c r="Z495" s="31"/>
      <c r="AA495" s="249">
        <v>650</v>
      </c>
      <c r="AB495" s="81">
        <f t="shared" si="253"/>
        <v>8450</v>
      </c>
    </row>
    <row r="496" spans="1:28" ht="15" hidden="1" customHeight="1">
      <c r="A496" s="462" t="s">
        <v>960</v>
      </c>
      <c r="B496" s="463"/>
      <c r="C496" s="141"/>
      <c r="D496" s="73"/>
      <c r="E496" s="73"/>
      <c r="F496" s="73"/>
      <c r="G496" s="89"/>
      <c r="H496" s="331"/>
      <c r="I496" s="332"/>
      <c r="J496" s="332"/>
      <c r="K496" s="332"/>
      <c r="L496" s="127"/>
      <c r="M496" s="127"/>
      <c r="N496" s="332"/>
      <c r="O496" s="332"/>
      <c r="P496" s="332"/>
      <c r="Q496" s="127"/>
      <c r="R496" s="127"/>
      <c r="S496" s="332"/>
      <c r="T496" s="332"/>
      <c r="U496" s="332"/>
      <c r="V496" s="127"/>
      <c r="W496" s="127"/>
      <c r="X496" s="142"/>
      <c r="Y496" s="143"/>
      <c r="Z496" s="144"/>
      <c r="AA496" s="233"/>
      <c r="AB496" s="76"/>
    </row>
    <row r="497" spans="1:28" s="128" customFormat="1" ht="15" hidden="1" customHeight="1">
      <c r="A497" s="341">
        <v>1</v>
      </c>
      <c r="B497" s="342"/>
      <c r="C497" s="343"/>
      <c r="D497" s="129"/>
      <c r="E497" s="129"/>
      <c r="F497" s="129"/>
      <c r="G497" s="285">
        <f t="shared" ref="G497:G499" si="262">SUM(D497:F497)</f>
        <v>0</v>
      </c>
      <c r="H497" s="285">
        <f t="shared" ref="H497:H534" si="263">G497*AA497</f>
        <v>0</v>
      </c>
      <c r="I497" s="285"/>
      <c r="J497" s="285"/>
      <c r="K497" s="285"/>
      <c r="L497" s="285">
        <f t="shared" ref="L497:L499" si="264">SUM(I497:K497)</f>
        <v>0</v>
      </c>
      <c r="M497" s="285">
        <f t="shared" ref="M497:M499" si="265">L497*AA497</f>
        <v>0</v>
      </c>
      <c r="N497" s="285"/>
      <c r="O497" s="285"/>
      <c r="P497" s="285"/>
      <c r="Q497" s="285">
        <f t="shared" ref="Q497:Q499" si="266">SUM(N497:P497)</f>
        <v>0</v>
      </c>
      <c r="R497" s="285">
        <f t="shared" ref="R497:R499" si="267">Q497*AA497</f>
        <v>0</v>
      </c>
      <c r="S497" s="285"/>
      <c r="T497" s="285"/>
      <c r="U497" s="285"/>
      <c r="V497" s="331">
        <f t="shared" ref="V497:V499" si="268">SUM(S497:U497)</f>
        <v>0</v>
      </c>
      <c r="W497" s="285">
        <f t="shared" ref="W497:W499" si="269">V497*AA497</f>
        <v>0</v>
      </c>
      <c r="X497" s="340">
        <f t="shared" ref="X497:X499" si="270">G497+L497+Q497+V497</f>
        <v>0</v>
      </c>
      <c r="Y497" s="344"/>
      <c r="Z497" s="345"/>
      <c r="AA497" s="346"/>
      <c r="AB497" s="347">
        <f t="shared" si="253"/>
        <v>0</v>
      </c>
    </row>
    <row r="498" spans="1:28" s="128" customFormat="1" ht="15" hidden="1" customHeight="1">
      <c r="A498" s="341">
        <v>2</v>
      </c>
      <c r="B498" s="342"/>
      <c r="C498" s="343"/>
      <c r="D498" s="129"/>
      <c r="E498" s="129"/>
      <c r="F498" s="129"/>
      <c r="G498" s="285">
        <f t="shared" si="262"/>
        <v>0</v>
      </c>
      <c r="H498" s="285">
        <f t="shared" si="263"/>
        <v>0</v>
      </c>
      <c r="I498" s="285"/>
      <c r="J498" s="285"/>
      <c r="K498" s="285"/>
      <c r="L498" s="285">
        <f t="shared" si="264"/>
        <v>0</v>
      </c>
      <c r="M498" s="285">
        <f t="shared" si="265"/>
        <v>0</v>
      </c>
      <c r="N498" s="285"/>
      <c r="O498" s="285"/>
      <c r="P498" s="285"/>
      <c r="Q498" s="285">
        <f t="shared" si="266"/>
        <v>0</v>
      </c>
      <c r="R498" s="285">
        <f t="shared" si="267"/>
        <v>0</v>
      </c>
      <c r="S498" s="285"/>
      <c r="T498" s="285"/>
      <c r="U498" s="285"/>
      <c r="V498" s="331">
        <f t="shared" si="268"/>
        <v>0</v>
      </c>
      <c r="W498" s="285">
        <f t="shared" si="269"/>
        <v>0</v>
      </c>
      <c r="X498" s="340">
        <f t="shared" si="270"/>
        <v>0</v>
      </c>
      <c r="Y498" s="344"/>
      <c r="Z498" s="345"/>
      <c r="AA498" s="346"/>
      <c r="AB498" s="347">
        <f t="shared" si="253"/>
        <v>0</v>
      </c>
    </row>
    <row r="499" spans="1:28" s="128" customFormat="1" ht="15" hidden="1" customHeight="1">
      <c r="A499" s="341">
        <v>3</v>
      </c>
      <c r="B499" s="342"/>
      <c r="C499" s="343"/>
      <c r="D499" s="129"/>
      <c r="E499" s="129"/>
      <c r="F499" s="129"/>
      <c r="G499" s="285">
        <f t="shared" si="262"/>
        <v>0</v>
      </c>
      <c r="H499" s="285">
        <f t="shared" si="263"/>
        <v>0</v>
      </c>
      <c r="I499" s="285"/>
      <c r="J499" s="285"/>
      <c r="K499" s="285"/>
      <c r="L499" s="285">
        <f t="shared" si="264"/>
        <v>0</v>
      </c>
      <c r="M499" s="285">
        <f t="shared" si="265"/>
        <v>0</v>
      </c>
      <c r="N499" s="285"/>
      <c r="O499" s="285"/>
      <c r="P499" s="285"/>
      <c r="Q499" s="285">
        <f t="shared" si="266"/>
        <v>0</v>
      </c>
      <c r="R499" s="285">
        <f t="shared" si="267"/>
        <v>0</v>
      </c>
      <c r="S499" s="285"/>
      <c r="T499" s="285"/>
      <c r="U499" s="285"/>
      <c r="V499" s="331">
        <f t="shared" si="268"/>
        <v>0</v>
      </c>
      <c r="W499" s="285">
        <f t="shared" si="269"/>
        <v>0</v>
      </c>
      <c r="X499" s="340">
        <f t="shared" si="270"/>
        <v>0</v>
      </c>
      <c r="Y499" s="344"/>
      <c r="Z499" s="345"/>
      <c r="AA499" s="346"/>
      <c r="AB499" s="347">
        <f t="shared" si="253"/>
        <v>0</v>
      </c>
    </row>
    <row r="500" spans="1:28" s="128" customFormat="1" ht="15" hidden="1" customHeight="1" thickBot="1">
      <c r="A500" s="348"/>
      <c r="B500" s="349"/>
      <c r="C500" s="350"/>
      <c r="D500" s="287"/>
      <c r="E500" s="287"/>
      <c r="F500" s="287"/>
      <c r="G500" s="286"/>
      <c r="H500" s="327"/>
      <c r="I500" s="286"/>
      <c r="J500" s="286"/>
      <c r="K500" s="286"/>
      <c r="L500" s="286"/>
      <c r="M500" s="285"/>
      <c r="N500" s="286"/>
      <c r="O500" s="286"/>
      <c r="P500" s="286"/>
      <c r="Q500" s="286"/>
      <c r="R500" s="285"/>
      <c r="S500" s="286"/>
      <c r="T500" s="286"/>
      <c r="U500" s="286"/>
      <c r="V500" s="351"/>
      <c r="W500" s="285"/>
      <c r="X500" s="352"/>
      <c r="Y500" s="352"/>
      <c r="Z500" s="353"/>
      <c r="AA500" s="354"/>
      <c r="AB500" s="330"/>
    </row>
    <row r="501" spans="1:28" ht="18" customHeight="1" thickBot="1">
      <c r="A501" s="108"/>
      <c r="B501" s="109"/>
      <c r="C501" s="110"/>
      <c r="D501" s="84"/>
      <c r="E501" s="84"/>
      <c r="F501" s="84"/>
      <c r="G501" s="85"/>
      <c r="H501" s="327"/>
      <c r="I501" s="84"/>
      <c r="J501" s="84"/>
      <c r="K501" s="84"/>
      <c r="L501" s="85"/>
      <c r="M501" s="285"/>
      <c r="N501" s="8"/>
      <c r="O501" s="78"/>
      <c r="P501" s="78"/>
      <c r="Q501" s="79"/>
      <c r="R501" s="285"/>
      <c r="S501" s="78"/>
      <c r="T501" s="78"/>
      <c r="U501" s="78"/>
      <c r="V501" s="79"/>
      <c r="W501" s="285"/>
      <c r="X501" s="79"/>
      <c r="Y501" s="79"/>
      <c r="Z501" s="80"/>
      <c r="AA501" s="224"/>
      <c r="AB501" s="81"/>
    </row>
    <row r="502" spans="1:28" ht="15" customHeight="1">
      <c r="A502" s="462" t="s">
        <v>268</v>
      </c>
      <c r="B502" s="463"/>
      <c r="C502" s="157"/>
      <c r="D502" s="89"/>
      <c r="E502" s="89"/>
      <c r="F502" s="89"/>
      <c r="G502" s="89"/>
      <c r="H502" s="331"/>
      <c r="I502" s="127"/>
      <c r="J502" s="127"/>
      <c r="K502" s="127"/>
      <c r="L502" s="127"/>
      <c r="M502" s="338"/>
      <c r="N502" s="338"/>
      <c r="O502" s="338"/>
      <c r="P502" s="338"/>
      <c r="Q502" s="338"/>
      <c r="R502" s="338"/>
      <c r="S502" s="338"/>
      <c r="T502" s="338"/>
      <c r="U502" s="338"/>
      <c r="V502" s="338"/>
      <c r="W502" s="338"/>
      <c r="X502" s="148"/>
      <c r="Y502" s="149"/>
      <c r="Z502" s="150"/>
      <c r="AA502" s="236"/>
      <c r="AB502" s="115"/>
    </row>
    <row r="503" spans="1:28" ht="15" customHeight="1">
      <c r="A503" s="101">
        <v>1</v>
      </c>
      <c r="B503" s="255" t="s">
        <v>270</v>
      </c>
      <c r="C503" s="23" t="s">
        <v>39</v>
      </c>
      <c r="D503" s="9"/>
      <c r="E503" s="9">
        <v>2</v>
      </c>
      <c r="F503" s="9"/>
      <c r="G503" s="2">
        <f t="shared" ref="G503" si="271">SUM(D503:F503)</f>
        <v>2</v>
      </c>
      <c r="H503" s="41">
        <f>G503*AA503</f>
        <v>19980</v>
      </c>
      <c r="I503" s="2"/>
      <c r="J503" s="2"/>
      <c r="K503" s="2"/>
      <c r="L503" s="2">
        <f t="shared" ref="L503" si="272">SUM(I503:K503)</f>
        <v>0</v>
      </c>
      <c r="M503" s="41">
        <f>L503*AA503</f>
        <v>0</v>
      </c>
      <c r="N503" s="2"/>
      <c r="O503" s="2"/>
      <c r="P503" s="2"/>
      <c r="Q503" s="2">
        <f t="shared" ref="Q503" si="273">SUM(N503:P503)</f>
        <v>0</v>
      </c>
      <c r="R503" s="41">
        <f>Q503*AA503</f>
        <v>0</v>
      </c>
      <c r="S503" s="2"/>
      <c r="T503" s="2"/>
      <c r="U503" s="2"/>
      <c r="V503" s="19">
        <f t="shared" ref="V503" si="274">SUM(S503:U503)</f>
        <v>0</v>
      </c>
      <c r="W503" s="41">
        <f t="shared" ref="W503:W504" si="275">V503*AA503</f>
        <v>0</v>
      </c>
      <c r="X503" s="21">
        <f>G503+L503+Q503+V503</f>
        <v>2</v>
      </c>
      <c r="Y503" s="24"/>
      <c r="Z503" s="32"/>
      <c r="AA503" s="251">
        <v>9990</v>
      </c>
      <c r="AB503" s="81">
        <f t="shared" si="253"/>
        <v>19980</v>
      </c>
    </row>
    <row r="504" spans="1:28" ht="15" customHeight="1">
      <c r="A504" s="101">
        <v>2</v>
      </c>
      <c r="B504" s="266" t="s">
        <v>269</v>
      </c>
      <c r="C504" s="20" t="s">
        <v>39</v>
      </c>
      <c r="D504" s="1"/>
      <c r="E504" s="1">
        <v>1</v>
      </c>
      <c r="F504" s="1"/>
      <c r="G504" s="2">
        <f t="shared" ref="G504" si="276">SUM(D504:F504)</f>
        <v>1</v>
      </c>
      <c r="H504" s="41">
        <f>G504*AA504</f>
        <v>9900</v>
      </c>
      <c r="I504" s="2"/>
      <c r="J504" s="2"/>
      <c r="K504" s="2"/>
      <c r="L504" s="2">
        <f>SUM(I504:K504)</f>
        <v>0</v>
      </c>
      <c r="M504" s="41">
        <f>L504*AA504</f>
        <v>0</v>
      </c>
      <c r="N504" s="2"/>
      <c r="O504" s="2"/>
      <c r="P504" s="2"/>
      <c r="Q504" s="2">
        <f t="shared" ref="Q504" si="277">SUM(N504:P504)</f>
        <v>0</v>
      </c>
      <c r="R504" s="41">
        <f>Q504*AA504</f>
        <v>0</v>
      </c>
      <c r="S504" s="2"/>
      <c r="T504" s="2"/>
      <c r="U504" s="2"/>
      <c r="V504" s="2">
        <f t="shared" ref="V504" si="278">SUM(S504:U504)</f>
        <v>0</v>
      </c>
      <c r="W504" s="41">
        <f t="shared" si="275"/>
        <v>0</v>
      </c>
      <c r="X504" s="21">
        <f>G504+L504+Q504+V504</f>
        <v>1</v>
      </c>
      <c r="Y504" s="22"/>
      <c r="Z504" s="31"/>
      <c r="AA504" s="249">
        <v>9900</v>
      </c>
      <c r="AB504" s="81">
        <f t="shared" si="253"/>
        <v>9900</v>
      </c>
    </row>
    <row r="505" spans="1:28" ht="18" customHeight="1" thickBot="1">
      <c r="A505" s="108"/>
      <c r="B505" s="109"/>
      <c r="C505" s="110"/>
      <c r="D505" s="84"/>
      <c r="E505" s="84"/>
      <c r="F505" s="84"/>
      <c r="G505" s="85"/>
      <c r="H505" s="327"/>
      <c r="I505" s="84"/>
      <c r="J505" s="84"/>
      <c r="K505" s="84"/>
      <c r="L505" s="85"/>
      <c r="M505" s="327"/>
      <c r="N505" s="5"/>
      <c r="O505" s="84"/>
      <c r="P505" s="84"/>
      <c r="Q505" s="85"/>
      <c r="R505" s="327"/>
      <c r="S505" s="84"/>
      <c r="T505" s="84"/>
      <c r="U505" s="84"/>
      <c r="V505" s="85"/>
      <c r="W505" s="327"/>
      <c r="X505" s="85"/>
      <c r="Y505" s="85"/>
      <c r="Z505" s="118"/>
      <c r="AA505" s="230"/>
      <c r="AB505" s="86"/>
    </row>
    <row r="506" spans="1:28" ht="15" customHeight="1">
      <c r="A506" s="462" t="s">
        <v>119</v>
      </c>
      <c r="B506" s="463"/>
      <c r="C506" s="157"/>
      <c r="D506" s="89"/>
      <c r="E506" s="89"/>
      <c r="F506" s="89"/>
      <c r="G506" s="89"/>
      <c r="H506" s="331"/>
      <c r="I506" s="127"/>
      <c r="J506" s="127"/>
      <c r="K506" s="127"/>
      <c r="L506" s="127"/>
      <c r="M506" s="127"/>
      <c r="N506" s="127"/>
      <c r="O506" s="127"/>
      <c r="P506" s="127"/>
      <c r="Q506" s="127"/>
      <c r="R506" s="127"/>
      <c r="S506" s="127"/>
      <c r="T506" s="127"/>
      <c r="U506" s="127"/>
      <c r="V506" s="127"/>
      <c r="W506" s="127"/>
      <c r="X506" s="142"/>
      <c r="Y506" s="143"/>
      <c r="Z506" s="144"/>
      <c r="AA506" s="233"/>
      <c r="AB506" s="76"/>
    </row>
    <row r="507" spans="1:28" ht="15" customHeight="1">
      <c r="A507" s="101">
        <v>1</v>
      </c>
      <c r="B507" s="255" t="s">
        <v>368</v>
      </c>
      <c r="C507" s="20" t="s">
        <v>39</v>
      </c>
      <c r="D507" s="1"/>
      <c r="E507" s="1"/>
      <c r="F507" s="1"/>
      <c r="G507" s="2">
        <f>SUM(D507:F507)</f>
        <v>0</v>
      </c>
      <c r="H507" s="41">
        <f>G507*AA507</f>
        <v>0</v>
      </c>
      <c r="I507" s="2"/>
      <c r="J507" s="2"/>
      <c r="K507" s="2"/>
      <c r="L507" s="2">
        <f>SUM(I507:K507)</f>
        <v>0</v>
      </c>
      <c r="M507" s="41">
        <f>L507*AA507</f>
        <v>0</v>
      </c>
      <c r="N507" s="2">
        <v>1</v>
      </c>
      <c r="O507" s="2"/>
      <c r="P507" s="2"/>
      <c r="Q507" s="2">
        <f>SUM(N507:P507)</f>
        <v>1</v>
      </c>
      <c r="R507" s="41">
        <f>Q507*AA507</f>
        <v>5000</v>
      </c>
      <c r="S507" s="2"/>
      <c r="T507" s="2"/>
      <c r="U507" s="2"/>
      <c r="V507" s="19">
        <f>SUM(S507:U507)</f>
        <v>0</v>
      </c>
      <c r="W507" s="41">
        <f>V507*AA507</f>
        <v>0</v>
      </c>
      <c r="X507" s="21">
        <f>G507+L507+Q507+V507</f>
        <v>1</v>
      </c>
      <c r="Y507" s="22"/>
      <c r="Z507" s="31"/>
      <c r="AA507" s="249">
        <v>5000</v>
      </c>
      <c r="AB507" s="27">
        <f>X507*AA507</f>
        <v>5000</v>
      </c>
    </row>
    <row r="508" spans="1:28" ht="18" customHeight="1" thickBot="1">
      <c r="A508" s="108"/>
      <c r="B508" s="109"/>
      <c r="C508" s="110"/>
      <c r="D508" s="84"/>
      <c r="E508" s="84"/>
      <c r="F508" s="84"/>
      <c r="G508" s="85"/>
      <c r="H508" s="327"/>
      <c r="I508" s="84"/>
      <c r="J508" s="84"/>
      <c r="K508" s="84"/>
      <c r="L508" s="85"/>
      <c r="M508" s="327"/>
      <c r="N508" s="5"/>
      <c r="O508" s="84"/>
      <c r="P508" s="84"/>
      <c r="Q508" s="85"/>
      <c r="R508" s="327"/>
      <c r="S508" s="84"/>
      <c r="T508" s="84"/>
      <c r="U508" s="84"/>
      <c r="V508" s="85"/>
      <c r="W508" s="327"/>
      <c r="X508" s="85"/>
      <c r="Y508" s="85"/>
      <c r="Z508" s="118"/>
      <c r="AA508" s="230"/>
      <c r="AB508" s="86"/>
    </row>
    <row r="509" spans="1:28" ht="15" customHeight="1">
      <c r="A509" s="462" t="s">
        <v>120</v>
      </c>
      <c r="B509" s="463"/>
      <c r="C509" s="155"/>
      <c r="D509" s="88"/>
      <c r="E509" s="88"/>
      <c r="F509" s="88"/>
      <c r="G509" s="88"/>
      <c r="H509" s="331"/>
      <c r="I509" s="338"/>
      <c r="J509" s="338"/>
      <c r="K509" s="338"/>
      <c r="L509" s="338"/>
      <c r="M509" s="338"/>
      <c r="N509" s="338"/>
      <c r="O509" s="338"/>
      <c r="P509" s="338"/>
      <c r="Q509" s="338"/>
      <c r="R509" s="338"/>
      <c r="S509" s="338"/>
      <c r="T509" s="338"/>
      <c r="U509" s="338"/>
      <c r="V509" s="338"/>
      <c r="W509" s="338"/>
      <c r="X509" s="356"/>
      <c r="Y509" s="149"/>
      <c r="Z509" s="150"/>
      <c r="AA509" s="236"/>
      <c r="AB509" s="92"/>
    </row>
    <row r="510" spans="1:28" ht="15" customHeight="1">
      <c r="A510" s="101">
        <v>1</v>
      </c>
      <c r="B510" s="255" t="s">
        <v>89</v>
      </c>
      <c r="C510" s="20" t="s">
        <v>39</v>
      </c>
      <c r="D510" s="1"/>
      <c r="E510" s="1"/>
      <c r="F510" s="1"/>
      <c r="G510" s="2">
        <f t="shared" ref="G510" si="279">SUM(D510:F510)</f>
        <v>0</v>
      </c>
      <c r="H510" s="41">
        <f>G510*AA510</f>
        <v>0</v>
      </c>
      <c r="I510" s="2"/>
      <c r="J510" s="2"/>
      <c r="K510" s="2">
        <v>1000</v>
      </c>
      <c r="L510" s="2">
        <f t="shared" ref="L510" si="280">SUM(I510:K510)</f>
        <v>1000</v>
      </c>
      <c r="M510" s="41">
        <f>L510*AA510</f>
        <v>20000</v>
      </c>
      <c r="N510" s="2"/>
      <c r="O510" s="2"/>
      <c r="P510" s="2"/>
      <c r="Q510" s="2">
        <f t="shared" ref="Q510:Q512" si="281">SUM(N510:P510)</f>
        <v>0</v>
      </c>
      <c r="R510" s="41">
        <f>Q510*AA510</f>
        <v>0</v>
      </c>
      <c r="S510" s="2"/>
      <c r="T510" s="2"/>
      <c r="U510" s="2"/>
      <c r="V510" s="19">
        <f t="shared" ref="V510:V512" si="282">SUM(S510:U510)</f>
        <v>0</v>
      </c>
      <c r="W510" s="41">
        <f t="shared" ref="W510:W514" si="283">V510*AA510</f>
        <v>0</v>
      </c>
      <c r="X510" s="21">
        <f>G510+L510+Q510+V510</f>
        <v>1000</v>
      </c>
      <c r="Y510" s="22"/>
      <c r="Z510" s="31"/>
      <c r="AA510" s="249">
        <v>20</v>
      </c>
      <c r="AB510" s="27">
        <f t="shared" ref="AB510:AB514" si="284">X510*AA510</f>
        <v>20000</v>
      </c>
    </row>
    <row r="511" spans="1:28" ht="15" customHeight="1">
      <c r="A511" s="101">
        <v>2</v>
      </c>
      <c r="B511" s="255" t="s">
        <v>151</v>
      </c>
      <c r="C511" s="20" t="s">
        <v>40</v>
      </c>
      <c r="D511" s="1">
        <v>1</v>
      </c>
      <c r="E511" s="1"/>
      <c r="F511" s="1"/>
      <c r="G511" s="2">
        <f t="shared" ref="G511:G514" si="285">SUM(D511:F511)</f>
        <v>1</v>
      </c>
      <c r="H511" s="41">
        <f t="shared" ref="H511:H514" si="286">G511*AA511</f>
        <v>5000</v>
      </c>
      <c r="I511" s="2"/>
      <c r="J511" s="2"/>
      <c r="K511" s="2"/>
      <c r="L511" s="2">
        <f t="shared" ref="L511:L514" si="287">SUM(I511:K511)</f>
        <v>0</v>
      </c>
      <c r="M511" s="41">
        <f t="shared" ref="M511:M514" si="288">L511*AA511</f>
        <v>0</v>
      </c>
      <c r="N511" s="2"/>
      <c r="O511" s="2"/>
      <c r="P511" s="2"/>
      <c r="Q511" s="2">
        <f t="shared" si="281"/>
        <v>0</v>
      </c>
      <c r="R511" s="41">
        <f>Q511*AA511</f>
        <v>0</v>
      </c>
      <c r="S511" s="2"/>
      <c r="T511" s="2"/>
      <c r="U511" s="2"/>
      <c r="V511" s="19">
        <f t="shared" si="282"/>
        <v>0</v>
      </c>
      <c r="W511" s="41">
        <f t="shared" si="283"/>
        <v>0</v>
      </c>
      <c r="X511" s="21">
        <f>G511+L511+Q511+V511</f>
        <v>1</v>
      </c>
      <c r="Y511" s="22"/>
      <c r="Z511" s="31"/>
      <c r="AA511" s="249">
        <v>5000</v>
      </c>
      <c r="AB511" s="27">
        <f t="shared" si="284"/>
        <v>5000</v>
      </c>
    </row>
    <row r="512" spans="1:28" ht="15" customHeight="1">
      <c r="A512" s="101">
        <v>3</v>
      </c>
      <c r="B512" s="255" t="s">
        <v>90</v>
      </c>
      <c r="C512" s="20" t="s">
        <v>42</v>
      </c>
      <c r="D512" s="1">
        <v>1</v>
      </c>
      <c r="E512" s="1"/>
      <c r="F512" s="1"/>
      <c r="G512" s="2">
        <f t="shared" si="285"/>
        <v>1</v>
      </c>
      <c r="H512" s="41">
        <f t="shared" si="286"/>
        <v>500</v>
      </c>
      <c r="I512" s="2"/>
      <c r="J512" s="2"/>
      <c r="K512" s="2"/>
      <c r="L512" s="2">
        <f t="shared" si="287"/>
        <v>0</v>
      </c>
      <c r="M512" s="41">
        <f t="shared" si="288"/>
        <v>0</v>
      </c>
      <c r="N512" s="2"/>
      <c r="O512" s="2"/>
      <c r="P512" s="2"/>
      <c r="Q512" s="2">
        <f t="shared" si="281"/>
        <v>0</v>
      </c>
      <c r="R512" s="41">
        <f>Q512*AA512</f>
        <v>0</v>
      </c>
      <c r="S512" s="2"/>
      <c r="T512" s="2"/>
      <c r="U512" s="2"/>
      <c r="V512" s="2">
        <f t="shared" si="282"/>
        <v>0</v>
      </c>
      <c r="W512" s="41">
        <f t="shared" si="283"/>
        <v>0</v>
      </c>
      <c r="X512" s="35">
        <f>G512+L512+Q512+V512</f>
        <v>1</v>
      </c>
      <c r="Y512" s="36"/>
      <c r="Z512" s="31"/>
      <c r="AA512" s="249">
        <v>500</v>
      </c>
      <c r="AB512" s="27">
        <f t="shared" si="284"/>
        <v>500</v>
      </c>
    </row>
    <row r="513" spans="1:28" ht="15" customHeight="1">
      <c r="A513" s="101">
        <v>4</v>
      </c>
      <c r="B513" s="255" t="s">
        <v>149</v>
      </c>
      <c r="C513" s="20" t="s">
        <v>39</v>
      </c>
      <c r="D513" s="1"/>
      <c r="E513" s="1"/>
      <c r="F513" s="1"/>
      <c r="G513" s="2">
        <f t="shared" si="285"/>
        <v>0</v>
      </c>
      <c r="H513" s="41">
        <f t="shared" si="286"/>
        <v>0</v>
      </c>
      <c r="I513" s="2"/>
      <c r="J513" s="2"/>
      <c r="K513" s="2">
        <v>15</v>
      </c>
      <c r="L513" s="2">
        <f t="shared" si="287"/>
        <v>15</v>
      </c>
      <c r="M513" s="41">
        <f t="shared" si="288"/>
        <v>450</v>
      </c>
      <c r="N513" s="2"/>
      <c r="O513" s="2"/>
      <c r="P513" s="2"/>
      <c r="Q513" s="2">
        <f t="shared" ref="Q513" si="289">SUM(N513:P513)</f>
        <v>0</v>
      </c>
      <c r="R513" s="41">
        <f>Q513*AA513</f>
        <v>0</v>
      </c>
      <c r="S513" s="2"/>
      <c r="T513" s="2"/>
      <c r="U513" s="2"/>
      <c r="V513" s="19">
        <f t="shared" ref="V513:V514" si="290">SUM(S513:U513)</f>
        <v>0</v>
      </c>
      <c r="W513" s="41">
        <f t="shared" si="283"/>
        <v>0</v>
      </c>
      <c r="X513" s="21">
        <f>G513+L513+Q513+V513</f>
        <v>15</v>
      </c>
      <c r="Y513" s="22"/>
      <c r="Z513" s="31"/>
      <c r="AA513" s="249">
        <v>30</v>
      </c>
      <c r="AB513" s="27">
        <f t="shared" si="284"/>
        <v>450</v>
      </c>
    </row>
    <row r="514" spans="1:28" ht="15" customHeight="1">
      <c r="A514" s="101">
        <v>5</v>
      </c>
      <c r="B514" s="255" t="s">
        <v>150</v>
      </c>
      <c r="C514" s="20" t="s">
        <v>40</v>
      </c>
      <c r="D514" s="1">
        <v>6</v>
      </c>
      <c r="E514" s="1"/>
      <c r="F514" s="1"/>
      <c r="G514" s="2">
        <f t="shared" si="285"/>
        <v>6</v>
      </c>
      <c r="H514" s="41">
        <f t="shared" si="286"/>
        <v>6000</v>
      </c>
      <c r="I514" s="2"/>
      <c r="J514" s="2"/>
      <c r="K514" s="2"/>
      <c r="L514" s="2">
        <f t="shared" si="287"/>
        <v>0</v>
      </c>
      <c r="M514" s="41">
        <f t="shared" si="288"/>
        <v>0</v>
      </c>
      <c r="N514" s="2"/>
      <c r="O514" s="2"/>
      <c r="P514" s="2"/>
      <c r="Q514" s="2">
        <f t="shared" ref="Q514" si="291">SUM(N514:P514)</f>
        <v>0</v>
      </c>
      <c r="R514" s="41">
        <f>Q514*AA514</f>
        <v>0</v>
      </c>
      <c r="S514" s="2"/>
      <c r="T514" s="2"/>
      <c r="U514" s="2"/>
      <c r="V514" s="19">
        <f t="shared" si="290"/>
        <v>0</v>
      </c>
      <c r="W514" s="41">
        <f t="shared" si="283"/>
        <v>0</v>
      </c>
      <c r="X514" s="21">
        <f>G514+L514+Q514+V514</f>
        <v>6</v>
      </c>
      <c r="Y514" s="22"/>
      <c r="Z514" s="31"/>
      <c r="AA514" s="249">
        <v>1000</v>
      </c>
      <c r="AB514" s="27">
        <f t="shared" si="284"/>
        <v>6000</v>
      </c>
    </row>
    <row r="515" spans="1:28" ht="15" customHeight="1">
      <c r="A515" s="93"/>
      <c r="B515" s="151"/>
      <c r="C515" s="20"/>
      <c r="D515" s="78"/>
      <c r="E515" s="78"/>
      <c r="F515" s="78"/>
      <c r="G515" s="79"/>
      <c r="H515" s="285"/>
      <c r="I515" s="285"/>
      <c r="J515" s="285"/>
      <c r="K515" s="285"/>
      <c r="L515" s="285"/>
      <c r="M515" s="285"/>
      <c r="N515" s="285"/>
      <c r="O515" s="285"/>
      <c r="P515" s="285"/>
      <c r="Q515" s="285"/>
      <c r="R515" s="285"/>
      <c r="S515" s="285"/>
      <c r="T515" s="285"/>
      <c r="U515" s="285"/>
      <c r="V515" s="331"/>
      <c r="W515" s="285"/>
      <c r="X515" s="340"/>
      <c r="Y515" s="143"/>
      <c r="Z515" s="145"/>
      <c r="AA515" s="234"/>
      <c r="AB515" s="81"/>
    </row>
    <row r="516" spans="1:28" ht="15" customHeight="1">
      <c r="A516" s="101"/>
      <c r="B516" s="262" t="s">
        <v>213</v>
      </c>
      <c r="C516" s="20"/>
      <c r="D516" s="1"/>
      <c r="E516" s="1"/>
      <c r="F516" s="1"/>
      <c r="G516" s="2"/>
      <c r="H516" s="41"/>
      <c r="I516" s="2"/>
      <c r="J516" s="2"/>
      <c r="K516" s="2"/>
      <c r="L516" s="2"/>
      <c r="M516" s="41"/>
      <c r="N516" s="2"/>
      <c r="O516" s="2"/>
      <c r="P516" s="2"/>
      <c r="Q516" s="2"/>
      <c r="R516" s="41"/>
      <c r="S516" s="2"/>
      <c r="T516" s="2"/>
      <c r="U516" s="2"/>
      <c r="V516" s="2"/>
      <c r="W516" s="41"/>
      <c r="X516" s="35"/>
      <c r="Y516" s="36"/>
      <c r="Z516" s="31"/>
      <c r="AA516" s="249"/>
      <c r="AB516" s="27"/>
    </row>
    <row r="517" spans="1:28" ht="15" customHeight="1">
      <c r="A517" s="101">
        <v>1</v>
      </c>
      <c r="B517" s="261" t="s">
        <v>215</v>
      </c>
      <c r="C517" s="23" t="s">
        <v>39</v>
      </c>
      <c r="D517" s="9">
        <v>90</v>
      </c>
      <c r="E517" s="9"/>
      <c r="F517" s="9"/>
      <c r="G517" s="2">
        <f t="shared" ref="G517" si="292">SUM(D517:F517)</f>
        <v>90</v>
      </c>
      <c r="H517" s="41">
        <f t="shared" ref="H517" si="293">G517*AA517</f>
        <v>19800</v>
      </c>
      <c r="I517" s="12"/>
      <c r="J517" s="12"/>
      <c r="K517" s="12"/>
      <c r="L517" s="2">
        <f t="shared" ref="L517:L524" si="294">SUM(I517:K517)</f>
        <v>0</v>
      </c>
      <c r="M517" s="41">
        <f t="shared" ref="M517:M524" si="295">L517*AA517</f>
        <v>0</v>
      </c>
      <c r="N517" s="12"/>
      <c r="O517" s="12"/>
      <c r="P517" s="12"/>
      <c r="Q517" s="2">
        <f t="shared" ref="Q517:Q524" si="296">SUM(N517:P517)</f>
        <v>0</v>
      </c>
      <c r="R517" s="41">
        <f t="shared" ref="R517:R524" si="297">Q517*AA517</f>
        <v>0</v>
      </c>
      <c r="S517" s="12"/>
      <c r="T517" s="12"/>
      <c r="U517" s="12"/>
      <c r="V517" s="19">
        <f t="shared" ref="V517:V524" si="298">SUM(S517:U517)</f>
        <v>0</v>
      </c>
      <c r="W517" s="41">
        <f t="shared" ref="W517:W524" si="299">V517*AA517</f>
        <v>0</v>
      </c>
      <c r="X517" s="21">
        <f t="shared" ref="X517:X524" si="300">G517+L517+Q517+V517</f>
        <v>90</v>
      </c>
      <c r="Y517" s="24"/>
      <c r="Z517" s="32"/>
      <c r="AA517" s="251">
        <v>220</v>
      </c>
      <c r="AB517" s="27">
        <f t="shared" ref="AB517:AB524" si="301">X517*AA517</f>
        <v>19800</v>
      </c>
    </row>
    <row r="518" spans="1:28" ht="15" customHeight="1">
      <c r="A518" s="101">
        <v>2</v>
      </c>
      <c r="B518" s="261" t="s">
        <v>216</v>
      </c>
      <c r="C518" s="23" t="s">
        <v>39</v>
      </c>
      <c r="D518" s="9">
        <v>90</v>
      </c>
      <c r="E518" s="9"/>
      <c r="F518" s="9"/>
      <c r="G518" s="2">
        <f t="shared" ref="G518:G524" si="302">SUM(D518:F518)</f>
        <v>90</v>
      </c>
      <c r="H518" s="41">
        <f t="shared" ref="H518:H524" si="303">G518*AA518</f>
        <v>19800</v>
      </c>
      <c r="I518" s="12"/>
      <c r="J518" s="12"/>
      <c r="K518" s="12"/>
      <c r="L518" s="2">
        <f t="shared" si="294"/>
        <v>0</v>
      </c>
      <c r="M518" s="41">
        <f t="shared" si="295"/>
        <v>0</v>
      </c>
      <c r="N518" s="12"/>
      <c r="O518" s="12"/>
      <c r="P518" s="12"/>
      <c r="Q518" s="2">
        <f t="shared" si="296"/>
        <v>0</v>
      </c>
      <c r="R518" s="41">
        <f t="shared" si="297"/>
        <v>0</v>
      </c>
      <c r="S518" s="12"/>
      <c r="T518" s="12"/>
      <c r="U518" s="12"/>
      <c r="V518" s="19">
        <f t="shared" si="298"/>
        <v>0</v>
      </c>
      <c r="W518" s="41">
        <f t="shared" si="299"/>
        <v>0</v>
      </c>
      <c r="X518" s="21">
        <f t="shared" si="300"/>
        <v>90</v>
      </c>
      <c r="Y518" s="24"/>
      <c r="Z518" s="32"/>
      <c r="AA518" s="251">
        <v>220</v>
      </c>
      <c r="AB518" s="27">
        <f t="shared" si="301"/>
        <v>19800</v>
      </c>
    </row>
    <row r="519" spans="1:28" ht="15" customHeight="1">
      <c r="A519" s="101">
        <v>3</v>
      </c>
      <c r="B519" s="261" t="s">
        <v>217</v>
      </c>
      <c r="C519" s="23" t="s">
        <v>214</v>
      </c>
      <c r="D519" s="9">
        <v>90</v>
      </c>
      <c r="E519" s="9"/>
      <c r="F519" s="9"/>
      <c r="G519" s="2">
        <f t="shared" si="302"/>
        <v>90</v>
      </c>
      <c r="H519" s="41">
        <f t="shared" si="303"/>
        <v>19800</v>
      </c>
      <c r="I519" s="12"/>
      <c r="J519" s="12"/>
      <c r="K519" s="12"/>
      <c r="L519" s="2">
        <f t="shared" si="294"/>
        <v>0</v>
      </c>
      <c r="M519" s="41">
        <f t="shared" si="295"/>
        <v>0</v>
      </c>
      <c r="N519" s="12"/>
      <c r="O519" s="12"/>
      <c r="P519" s="12"/>
      <c r="Q519" s="2">
        <f t="shared" si="296"/>
        <v>0</v>
      </c>
      <c r="R519" s="41">
        <f t="shared" si="297"/>
        <v>0</v>
      </c>
      <c r="S519" s="12"/>
      <c r="T519" s="12"/>
      <c r="U519" s="12"/>
      <c r="V519" s="19">
        <f t="shared" si="298"/>
        <v>0</v>
      </c>
      <c r="W519" s="41">
        <f t="shared" si="299"/>
        <v>0</v>
      </c>
      <c r="X519" s="21">
        <f t="shared" si="300"/>
        <v>90</v>
      </c>
      <c r="Y519" s="24"/>
      <c r="Z519" s="32"/>
      <c r="AA519" s="251">
        <v>220</v>
      </c>
      <c r="AB519" s="27">
        <f t="shared" si="301"/>
        <v>19800</v>
      </c>
    </row>
    <row r="520" spans="1:28" ht="15" customHeight="1">
      <c r="A520" s="101">
        <v>4</v>
      </c>
      <c r="B520" s="261" t="s">
        <v>218</v>
      </c>
      <c r="C520" s="23" t="s">
        <v>39</v>
      </c>
      <c r="D520" s="9">
        <v>90</v>
      </c>
      <c r="E520" s="9"/>
      <c r="F520" s="9"/>
      <c r="G520" s="2">
        <f t="shared" si="302"/>
        <v>90</v>
      </c>
      <c r="H520" s="41">
        <f t="shared" si="303"/>
        <v>19800</v>
      </c>
      <c r="I520" s="12"/>
      <c r="J520" s="12"/>
      <c r="K520" s="12"/>
      <c r="L520" s="2">
        <f t="shared" si="294"/>
        <v>0</v>
      </c>
      <c r="M520" s="41">
        <f t="shared" si="295"/>
        <v>0</v>
      </c>
      <c r="N520" s="12"/>
      <c r="O520" s="12"/>
      <c r="P520" s="12"/>
      <c r="Q520" s="2">
        <f t="shared" si="296"/>
        <v>0</v>
      </c>
      <c r="R520" s="41">
        <f t="shared" si="297"/>
        <v>0</v>
      </c>
      <c r="S520" s="12"/>
      <c r="T520" s="12"/>
      <c r="U520" s="12"/>
      <c r="V520" s="19">
        <f t="shared" si="298"/>
        <v>0</v>
      </c>
      <c r="W520" s="41">
        <f t="shared" si="299"/>
        <v>0</v>
      </c>
      <c r="X520" s="21">
        <f t="shared" si="300"/>
        <v>90</v>
      </c>
      <c r="Y520" s="24"/>
      <c r="Z520" s="32"/>
      <c r="AA520" s="251">
        <v>220</v>
      </c>
      <c r="AB520" s="27">
        <f t="shared" si="301"/>
        <v>19800</v>
      </c>
    </row>
    <row r="521" spans="1:28" ht="15" customHeight="1">
      <c r="A521" s="101">
        <v>5</v>
      </c>
      <c r="B521" s="261" t="s">
        <v>219</v>
      </c>
      <c r="C521" s="23" t="s">
        <v>39</v>
      </c>
      <c r="D521" s="9">
        <v>90</v>
      </c>
      <c r="E521" s="9"/>
      <c r="F521" s="9"/>
      <c r="G521" s="2">
        <f t="shared" si="302"/>
        <v>90</v>
      </c>
      <c r="H521" s="41">
        <f t="shared" si="303"/>
        <v>19800</v>
      </c>
      <c r="I521" s="12"/>
      <c r="J521" s="12"/>
      <c r="K521" s="12"/>
      <c r="L521" s="2">
        <f t="shared" si="294"/>
        <v>0</v>
      </c>
      <c r="M521" s="41">
        <f t="shared" si="295"/>
        <v>0</v>
      </c>
      <c r="N521" s="12"/>
      <c r="O521" s="12"/>
      <c r="P521" s="12"/>
      <c r="Q521" s="2">
        <f t="shared" si="296"/>
        <v>0</v>
      </c>
      <c r="R521" s="41">
        <f t="shared" si="297"/>
        <v>0</v>
      </c>
      <c r="S521" s="12"/>
      <c r="T521" s="12"/>
      <c r="U521" s="12"/>
      <c r="V521" s="19">
        <f t="shared" si="298"/>
        <v>0</v>
      </c>
      <c r="W521" s="41">
        <f t="shared" si="299"/>
        <v>0</v>
      </c>
      <c r="X521" s="21">
        <f t="shared" si="300"/>
        <v>90</v>
      </c>
      <c r="Y521" s="24"/>
      <c r="Z521" s="32"/>
      <c r="AA521" s="251">
        <v>220</v>
      </c>
      <c r="AB521" s="27">
        <f t="shared" si="301"/>
        <v>19800</v>
      </c>
    </row>
    <row r="522" spans="1:28" ht="15" customHeight="1">
      <c r="A522" s="101">
        <v>6</v>
      </c>
      <c r="B522" s="261" t="s">
        <v>220</v>
      </c>
      <c r="C522" s="23" t="s">
        <v>39</v>
      </c>
      <c r="D522" s="9">
        <v>90</v>
      </c>
      <c r="E522" s="9"/>
      <c r="F522" s="9"/>
      <c r="G522" s="2">
        <f t="shared" si="302"/>
        <v>90</v>
      </c>
      <c r="H522" s="41">
        <f t="shared" si="303"/>
        <v>19800</v>
      </c>
      <c r="I522" s="12"/>
      <c r="J522" s="12"/>
      <c r="K522" s="12"/>
      <c r="L522" s="2">
        <f t="shared" si="294"/>
        <v>0</v>
      </c>
      <c r="M522" s="41">
        <f t="shared" si="295"/>
        <v>0</v>
      </c>
      <c r="N522" s="12"/>
      <c r="O522" s="12"/>
      <c r="P522" s="12"/>
      <c r="Q522" s="2">
        <f t="shared" si="296"/>
        <v>0</v>
      </c>
      <c r="R522" s="41">
        <f t="shared" si="297"/>
        <v>0</v>
      </c>
      <c r="S522" s="12"/>
      <c r="T522" s="12"/>
      <c r="U522" s="12"/>
      <c r="V522" s="19">
        <f t="shared" si="298"/>
        <v>0</v>
      </c>
      <c r="W522" s="41">
        <f t="shared" si="299"/>
        <v>0</v>
      </c>
      <c r="X522" s="21">
        <f t="shared" si="300"/>
        <v>90</v>
      </c>
      <c r="Y522" s="24"/>
      <c r="Z522" s="32"/>
      <c r="AA522" s="251">
        <v>220</v>
      </c>
      <c r="AB522" s="27">
        <f t="shared" si="301"/>
        <v>19800</v>
      </c>
    </row>
    <row r="523" spans="1:28" ht="15" customHeight="1">
      <c r="A523" s="101">
        <v>7</v>
      </c>
      <c r="B523" s="261" t="s">
        <v>221</v>
      </c>
      <c r="C523" s="23" t="s">
        <v>39</v>
      </c>
      <c r="D523" s="9">
        <v>90</v>
      </c>
      <c r="E523" s="9"/>
      <c r="F523" s="9"/>
      <c r="G523" s="2">
        <f t="shared" si="302"/>
        <v>90</v>
      </c>
      <c r="H523" s="41">
        <f t="shared" si="303"/>
        <v>19800</v>
      </c>
      <c r="I523" s="12"/>
      <c r="J523" s="12"/>
      <c r="K523" s="12"/>
      <c r="L523" s="2">
        <f t="shared" si="294"/>
        <v>0</v>
      </c>
      <c r="M523" s="41">
        <f t="shared" si="295"/>
        <v>0</v>
      </c>
      <c r="N523" s="12"/>
      <c r="O523" s="12"/>
      <c r="P523" s="12"/>
      <c r="Q523" s="2">
        <f t="shared" si="296"/>
        <v>0</v>
      </c>
      <c r="R523" s="41">
        <f t="shared" si="297"/>
        <v>0</v>
      </c>
      <c r="S523" s="12"/>
      <c r="T523" s="12"/>
      <c r="U523" s="12"/>
      <c r="V523" s="19">
        <f t="shared" si="298"/>
        <v>0</v>
      </c>
      <c r="W523" s="41">
        <f t="shared" si="299"/>
        <v>0</v>
      </c>
      <c r="X523" s="21">
        <f t="shared" si="300"/>
        <v>90</v>
      </c>
      <c r="Y523" s="24"/>
      <c r="Z523" s="32"/>
      <c r="AA523" s="251">
        <v>220</v>
      </c>
      <c r="AB523" s="27">
        <f t="shared" si="301"/>
        <v>19800</v>
      </c>
    </row>
    <row r="524" spans="1:28" ht="15" customHeight="1">
      <c r="A524" s="101">
        <v>8</v>
      </c>
      <c r="B524" s="261" t="s">
        <v>222</v>
      </c>
      <c r="C524" s="23" t="s">
        <v>39</v>
      </c>
      <c r="D524" s="9">
        <v>90</v>
      </c>
      <c r="E524" s="9"/>
      <c r="F524" s="9"/>
      <c r="G524" s="2">
        <f t="shared" si="302"/>
        <v>90</v>
      </c>
      <c r="H524" s="41">
        <f t="shared" si="303"/>
        <v>19800</v>
      </c>
      <c r="I524" s="12"/>
      <c r="J524" s="12"/>
      <c r="K524" s="12"/>
      <c r="L524" s="2">
        <f t="shared" si="294"/>
        <v>0</v>
      </c>
      <c r="M524" s="41">
        <f t="shared" si="295"/>
        <v>0</v>
      </c>
      <c r="N524" s="12"/>
      <c r="O524" s="12"/>
      <c r="P524" s="12"/>
      <c r="Q524" s="2">
        <f t="shared" si="296"/>
        <v>0</v>
      </c>
      <c r="R524" s="41">
        <f t="shared" si="297"/>
        <v>0</v>
      </c>
      <c r="S524" s="12"/>
      <c r="T524" s="12"/>
      <c r="U524" s="12"/>
      <c r="V524" s="19">
        <f t="shared" si="298"/>
        <v>0</v>
      </c>
      <c r="W524" s="41">
        <f t="shared" si="299"/>
        <v>0</v>
      </c>
      <c r="X524" s="21">
        <f t="shared" si="300"/>
        <v>90</v>
      </c>
      <c r="Y524" s="24"/>
      <c r="Z524" s="32"/>
      <c r="AA524" s="251">
        <v>220</v>
      </c>
      <c r="AB524" s="27">
        <f t="shared" si="301"/>
        <v>19800</v>
      </c>
    </row>
    <row r="525" spans="1:28" ht="15" customHeight="1">
      <c r="A525" s="93"/>
      <c r="B525" s="151"/>
      <c r="C525" s="23"/>
      <c r="D525" s="103"/>
      <c r="E525" s="103"/>
      <c r="F525" s="103"/>
      <c r="G525" s="79"/>
      <c r="H525" s="285"/>
      <c r="I525" s="286"/>
      <c r="J525" s="286"/>
      <c r="K525" s="286"/>
      <c r="L525" s="285"/>
      <c r="M525" s="285"/>
      <c r="N525" s="286"/>
      <c r="O525" s="286"/>
      <c r="P525" s="286"/>
      <c r="Q525" s="285"/>
      <c r="R525" s="285"/>
      <c r="S525" s="286"/>
      <c r="T525" s="286"/>
      <c r="U525" s="286"/>
      <c r="V525" s="331"/>
      <c r="W525" s="285"/>
      <c r="X525" s="142"/>
      <c r="Y525" s="147"/>
      <c r="Z525" s="146"/>
      <c r="AA525" s="235"/>
      <c r="AB525" s="81"/>
    </row>
    <row r="526" spans="1:28" ht="15" customHeight="1">
      <c r="A526" s="101"/>
      <c r="B526" s="262" t="s">
        <v>206</v>
      </c>
      <c r="C526" s="20"/>
      <c r="D526" s="1"/>
      <c r="E526" s="1"/>
      <c r="F526" s="1"/>
      <c r="G526" s="2"/>
      <c r="H526" s="41"/>
      <c r="I526" s="2"/>
      <c r="J526" s="2"/>
      <c r="K526" s="2"/>
      <c r="L526" s="2"/>
      <c r="M526" s="41"/>
      <c r="N526" s="2"/>
      <c r="O526" s="2"/>
      <c r="P526" s="2"/>
      <c r="Q526" s="2"/>
      <c r="R526" s="41"/>
      <c r="S526" s="2"/>
      <c r="T526" s="2"/>
      <c r="U526" s="2"/>
      <c r="V526" s="19"/>
      <c r="W526" s="41"/>
      <c r="X526" s="21"/>
      <c r="Y526" s="22"/>
      <c r="Z526" s="31"/>
      <c r="AA526" s="249"/>
      <c r="AB526" s="27"/>
    </row>
    <row r="527" spans="1:28" ht="15" customHeight="1">
      <c r="A527" s="101">
        <v>1</v>
      </c>
      <c r="B527" s="255" t="s">
        <v>88</v>
      </c>
      <c r="C527" s="20" t="s">
        <v>40</v>
      </c>
      <c r="D527" s="1"/>
      <c r="E527" s="1">
        <v>52</v>
      </c>
      <c r="F527" s="1"/>
      <c r="G527" s="2">
        <f t="shared" ref="G527" si="304">SUM(D527:F527)</f>
        <v>52</v>
      </c>
      <c r="H527" s="41">
        <f>G527*AA527</f>
        <v>156000</v>
      </c>
      <c r="I527" s="2"/>
      <c r="J527" s="2"/>
      <c r="K527" s="2"/>
      <c r="L527" s="2">
        <f t="shared" ref="L527:L529" si="305">SUM(I527:K527)</f>
        <v>0</v>
      </c>
      <c r="M527" s="41">
        <f>L527*AA527</f>
        <v>0</v>
      </c>
      <c r="N527" s="2"/>
      <c r="O527" s="2"/>
      <c r="P527" s="2"/>
      <c r="Q527" s="2">
        <f t="shared" ref="Q527:Q529" si="306">SUM(N527:P527)</f>
        <v>0</v>
      </c>
      <c r="R527" s="41">
        <f>Q527*AA527</f>
        <v>0</v>
      </c>
      <c r="S527" s="2"/>
      <c r="T527" s="2"/>
      <c r="U527" s="2"/>
      <c r="V527" s="19">
        <f t="shared" ref="V527:V529" si="307">SUM(S527:U527)</f>
        <v>0</v>
      </c>
      <c r="W527" s="41">
        <f t="shared" ref="W527:W531" si="308">V527*AA527</f>
        <v>0</v>
      </c>
      <c r="X527" s="21">
        <f>G527+L527+Q527+V527</f>
        <v>52</v>
      </c>
      <c r="Y527" s="22"/>
      <c r="Z527" s="31"/>
      <c r="AA527" s="263">
        <v>3000</v>
      </c>
      <c r="AB527" s="27">
        <f t="shared" ref="AB527:AB531" si="309">X527*AA527</f>
        <v>156000</v>
      </c>
    </row>
    <row r="528" spans="1:28" ht="15" customHeight="1">
      <c r="A528" s="101">
        <v>2</v>
      </c>
      <c r="B528" s="255" t="s">
        <v>209</v>
      </c>
      <c r="C528" s="20" t="s">
        <v>40</v>
      </c>
      <c r="D528" s="1"/>
      <c r="E528" s="1">
        <v>1</v>
      </c>
      <c r="F528" s="1"/>
      <c r="G528" s="2">
        <f t="shared" ref="G528:G531" si="310">SUM(D528:F528)</f>
        <v>1</v>
      </c>
      <c r="H528" s="41">
        <f t="shared" ref="H528:H531" si="311">G528*AA528</f>
        <v>30000</v>
      </c>
      <c r="I528" s="2"/>
      <c r="J528" s="2"/>
      <c r="K528" s="2"/>
      <c r="L528" s="2">
        <f t="shared" si="305"/>
        <v>0</v>
      </c>
      <c r="M528" s="41">
        <f>L528*AA528</f>
        <v>0</v>
      </c>
      <c r="N528" s="2"/>
      <c r="O528" s="2"/>
      <c r="P528" s="2"/>
      <c r="Q528" s="2">
        <f t="shared" si="306"/>
        <v>0</v>
      </c>
      <c r="R528" s="41">
        <f>Q528*AA528</f>
        <v>0</v>
      </c>
      <c r="S528" s="2"/>
      <c r="T528" s="2"/>
      <c r="U528" s="2"/>
      <c r="V528" s="19">
        <f t="shared" si="307"/>
        <v>0</v>
      </c>
      <c r="W528" s="41">
        <f t="shared" si="308"/>
        <v>0</v>
      </c>
      <c r="X528" s="21">
        <f>G528+L528+Q528+V528</f>
        <v>1</v>
      </c>
      <c r="Y528" s="22"/>
      <c r="Z528" s="31"/>
      <c r="AA528" s="263">
        <v>30000</v>
      </c>
      <c r="AB528" s="27">
        <f t="shared" si="309"/>
        <v>30000</v>
      </c>
    </row>
    <row r="529" spans="1:28" ht="15" customHeight="1">
      <c r="A529" s="101">
        <v>3</v>
      </c>
      <c r="B529" s="255" t="s">
        <v>208</v>
      </c>
      <c r="C529" s="20" t="s">
        <v>40</v>
      </c>
      <c r="D529" s="1"/>
      <c r="E529" s="1">
        <v>1</v>
      </c>
      <c r="F529" s="1"/>
      <c r="G529" s="2">
        <f t="shared" si="310"/>
        <v>1</v>
      </c>
      <c r="H529" s="41">
        <f t="shared" si="311"/>
        <v>30000</v>
      </c>
      <c r="I529" s="2"/>
      <c r="J529" s="2"/>
      <c r="K529" s="2"/>
      <c r="L529" s="2">
        <f t="shared" si="305"/>
        <v>0</v>
      </c>
      <c r="M529" s="41">
        <f>L529*AA529</f>
        <v>0</v>
      </c>
      <c r="N529" s="2"/>
      <c r="O529" s="2"/>
      <c r="P529" s="2"/>
      <c r="Q529" s="2">
        <f t="shared" si="306"/>
        <v>0</v>
      </c>
      <c r="R529" s="41">
        <f>Q529*AA529</f>
        <v>0</v>
      </c>
      <c r="S529" s="2"/>
      <c r="T529" s="2"/>
      <c r="U529" s="2"/>
      <c r="V529" s="19">
        <f t="shared" si="307"/>
        <v>0</v>
      </c>
      <c r="W529" s="41">
        <f t="shared" si="308"/>
        <v>0</v>
      </c>
      <c r="X529" s="21">
        <f>G529+L529+Q529+V529</f>
        <v>1</v>
      </c>
      <c r="Y529" s="22"/>
      <c r="Z529" s="31"/>
      <c r="AA529" s="263">
        <v>30000</v>
      </c>
      <c r="AB529" s="27">
        <f t="shared" si="309"/>
        <v>30000</v>
      </c>
    </row>
    <row r="530" spans="1:28" ht="15" customHeight="1">
      <c r="A530" s="101">
        <v>4</v>
      </c>
      <c r="B530" s="255" t="s">
        <v>205</v>
      </c>
      <c r="C530" s="20" t="s">
        <v>40</v>
      </c>
      <c r="D530" s="1"/>
      <c r="E530" s="1">
        <v>1</v>
      </c>
      <c r="F530" s="1"/>
      <c r="G530" s="2">
        <f t="shared" si="310"/>
        <v>1</v>
      </c>
      <c r="H530" s="41">
        <f t="shared" si="311"/>
        <v>20000</v>
      </c>
      <c r="I530" s="2"/>
      <c r="J530" s="2"/>
      <c r="K530" s="2"/>
      <c r="L530" s="2">
        <f t="shared" ref="L530:L531" si="312">SUM(I530:K530)</f>
        <v>0</v>
      </c>
      <c r="M530" s="41">
        <f>L530*AA530</f>
        <v>0</v>
      </c>
      <c r="N530" s="2"/>
      <c r="O530" s="2"/>
      <c r="P530" s="2"/>
      <c r="Q530" s="2">
        <f t="shared" ref="Q530:Q531" si="313">SUM(N530:P530)</f>
        <v>0</v>
      </c>
      <c r="R530" s="41">
        <f>Q530*AA530</f>
        <v>0</v>
      </c>
      <c r="S530" s="2"/>
      <c r="T530" s="2"/>
      <c r="U530" s="2"/>
      <c r="V530" s="19">
        <f t="shared" ref="V530:V531" si="314">SUM(S530:U530)</f>
        <v>0</v>
      </c>
      <c r="W530" s="41">
        <f t="shared" si="308"/>
        <v>0</v>
      </c>
      <c r="X530" s="21">
        <f>G530+L530+Q530+V530</f>
        <v>1</v>
      </c>
      <c r="Y530" s="22"/>
      <c r="Z530" s="31"/>
      <c r="AA530" s="263">
        <v>20000</v>
      </c>
      <c r="AB530" s="27">
        <f t="shared" si="309"/>
        <v>20000</v>
      </c>
    </row>
    <row r="531" spans="1:28" ht="15" customHeight="1">
      <c r="A531" s="101">
        <v>5</v>
      </c>
      <c r="B531" s="255" t="s">
        <v>207</v>
      </c>
      <c r="C531" s="20" t="s">
        <v>40</v>
      </c>
      <c r="D531" s="1"/>
      <c r="E531" s="1">
        <v>1</v>
      </c>
      <c r="F531" s="1"/>
      <c r="G531" s="2">
        <f t="shared" si="310"/>
        <v>1</v>
      </c>
      <c r="H531" s="41">
        <f t="shared" si="311"/>
        <v>30000</v>
      </c>
      <c r="I531" s="2"/>
      <c r="J531" s="2"/>
      <c r="K531" s="2"/>
      <c r="L531" s="2">
        <f t="shared" si="312"/>
        <v>0</v>
      </c>
      <c r="M531" s="41">
        <f>L531*AA531</f>
        <v>0</v>
      </c>
      <c r="N531" s="2"/>
      <c r="O531" s="2"/>
      <c r="P531" s="2"/>
      <c r="Q531" s="2">
        <f t="shared" si="313"/>
        <v>0</v>
      </c>
      <c r="R531" s="41">
        <f>Q531*AA531</f>
        <v>0</v>
      </c>
      <c r="S531" s="2"/>
      <c r="T531" s="2"/>
      <c r="U531" s="2"/>
      <c r="V531" s="2">
        <f t="shared" si="314"/>
        <v>0</v>
      </c>
      <c r="W531" s="41">
        <f t="shared" si="308"/>
        <v>0</v>
      </c>
      <c r="X531" s="35">
        <f>G531+L531+Q531+V531</f>
        <v>1</v>
      </c>
      <c r="Y531" s="36"/>
      <c r="Z531" s="31"/>
      <c r="AA531" s="263">
        <v>30000</v>
      </c>
      <c r="AB531" s="27">
        <f t="shared" si="309"/>
        <v>30000</v>
      </c>
    </row>
    <row r="532" spans="1:28" ht="18" customHeight="1" thickBot="1">
      <c r="A532" s="108"/>
      <c r="B532" s="109"/>
      <c r="C532" s="110"/>
      <c r="D532" s="84"/>
      <c r="E532" s="84"/>
      <c r="F532" s="84"/>
      <c r="G532" s="85"/>
      <c r="H532" s="327"/>
      <c r="I532" s="84"/>
      <c r="J532" s="84"/>
      <c r="K532" s="84"/>
      <c r="L532" s="85"/>
      <c r="M532" s="327"/>
      <c r="N532" s="5"/>
      <c r="O532" s="84"/>
      <c r="P532" s="84"/>
      <c r="Q532" s="85"/>
      <c r="R532" s="327"/>
      <c r="S532" s="84"/>
      <c r="T532" s="84"/>
      <c r="U532" s="84"/>
      <c r="V532" s="85"/>
      <c r="W532" s="327"/>
      <c r="X532" s="85"/>
      <c r="Y532" s="85"/>
      <c r="Z532" s="118"/>
      <c r="AA532" s="230"/>
      <c r="AB532" s="86"/>
    </row>
    <row r="533" spans="1:28" ht="15" customHeight="1">
      <c r="A533" s="462" t="s">
        <v>121</v>
      </c>
      <c r="B533" s="463"/>
      <c r="C533" s="157"/>
      <c r="D533" s="89"/>
      <c r="E533" s="89"/>
      <c r="F533" s="89"/>
      <c r="G533" s="89"/>
      <c r="H533" s="331"/>
      <c r="I533" s="127"/>
      <c r="J533" s="127"/>
      <c r="K533" s="127"/>
      <c r="L533" s="127"/>
      <c r="M533" s="127"/>
      <c r="N533" s="127"/>
      <c r="O533" s="127"/>
      <c r="P533" s="127"/>
      <c r="Q533" s="127"/>
      <c r="R533" s="127"/>
      <c r="S533" s="127"/>
      <c r="T533" s="127"/>
      <c r="U533" s="127"/>
      <c r="V533" s="127"/>
      <c r="W533" s="127"/>
      <c r="X533" s="142"/>
      <c r="Y533" s="143"/>
      <c r="Z533" s="144"/>
      <c r="AA533" s="233"/>
      <c r="AB533" s="121"/>
    </row>
    <row r="534" spans="1:28" ht="15" customHeight="1">
      <c r="A534" s="101">
        <v>1</v>
      </c>
      <c r="B534" s="255" t="s">
        <v>81</v>
      </c>
      <c r="C534" s="20" t="s">
        <v>39</v>
      </c>
      <c r="D534" s="1"/>
      <c r="E534" s="1"/>
      <c r="F534" s="1"/>
      <c r="G534" s="2">
        <f t="shared" ref="G534" si="315">SUM(D534:F534)</f>
        <v>0</v>
      </c>
      <c r="H534" s="41">
        <f t="shared" si="263"/>
        <v>0</v>
      </c>
      <c r="I534" s="2"/>
      <c r="J534" s="2"/>
      <c r="K534" s="2">
        <v>60</v>
      </c>
      <c r="L534" s="2">
        <f t="shared" ref="L534" si="316">SUM(I534:K534)</f>
        <v>60</v>
      </c>
      <c r="M534" s="41">
        <f t="shared" ref="M534" si="317">L534*AA534</f>
        <v>15000</v>
      </c>
      <c r="N534" s="2"/>
      <c r="O534" s="2"/>
      <c r="P534" s="2">
        <v>60</v>
      </c>
      <c r="Q534" s="2">
        <f t="shared" ref="Q534" si="318">SUM(N534:P534)</f>
        <v>60</v>
      </c>
      <c r="R534" s="41">
        <f t="shared" ref="R534" si="319">Q534*AA534</f>
        <v>15000</v>
      </c>
      <c r="S534" s="2"/>
      <c r="T534" s="2"/>
      <c r="U534" s="2"/>
      <c r="V534" s="19">
        <f t="shared" ref="V534" si="320">SUM(S534:U534)</f>
        <v>0</v>
      </c>
      <c r="W534" s="41">
        <f t="shared" ref="W534" si="321">V534*AA534</f>
        <v>0</v>
      </c>
      <c r="X534" s="21">
        <f t="shared" ref="X534:X539" si="322">G534+L534+Q534+V534</f>
        <v>120</v>
      </c>
      <c r="Y534" s="22"/>
      <c r="Z534" s="31"/>
      <c r="AA534" s="249">
        <v>250</v>
      </c>
      <c r="AB534" s="27">
        <f t="shared" ref="AB534:AB539" si="323">X534*AA534</f>
        <v>30000</v>
      </c>
    </row>
    <row r="535" spans="1:28" ht="15" customHeight="1">
      <c r="A535" s="101">
        <v>2</v>
      </c>
      <c r="B535" s="255" t="s">
        <v>196</v>
      </c>
      <c r="C535" s="20" t="s">
        <v>39</v>
      </c>
      <c r="D535" s="1"/>
      <c r="E535" s="1">
        <v>6</v>
      </c>
      <c r="F535" s="1"/>
      <c r="G535" s="2">
        <f t="shared" ref="G535:G539" si="324">SUM(D535:F535)</f>
        <v>6</v>
      </c>
      <c r="H535" s="41">
        <f t="shared" ref="H535:H539" si="325">G535*AA535</f>
        <v>720</v>
      </c>
      <c r="I535" s="2"/>
      <c r="J535" s="2"/>
      <c r="K535" s="2">
        <v>20</v>
      </c>
      <c r="L535" s="2">
        <f t="shared" ref="L535:L539" si="326">SUM(I535:K535)</f>
        <v>20</v>
      </c>
      <c r="M535" s="41">
        <f t="shared" ref="M535:M539" si="327">L535*AA535</f>
        <v>2400</v>
      </c>
      <c r="N535" s="2"/>
      <c r="O535" s="2"/>
      <c r="P535" s="2">
        <v>20</v>
      </c>
      <c r="Q535" s="2">
        <f t="shared" ref="Q535:Q539" si="328">SUM(N535:P535)</f>
        <v>20</v>
      </c>
      <c r="R535" s="41">
        <f t="shared" ref="R535:R539" si="329">Q535*AA535</f>
        <v>2400</v>
      </c>
      <c r="S535" s="2"/>
      <c r="T535" s="2"/>
      <c r="U535" s="2"/>
      <c r="V535" s="19">
        <f t="shared" ref="V535:V539" si="330">SUM(S535:U535)</f>
        <v>0</v>
      </c>
      <c r="W535" s="41">
        <f t="shared" ref="W535:W539" si="331">V535*AA535</f>
        <v>0</v>
      </c>
      <c r="X535" s="21">
        <f t="shared" si="322"/>
        <v>46</v>
      </c>
      <c r="Y535" s="22"/>
      <c r="Z535" s="31"/>
      <c r="AA535" s="249">
        <v>120</v>
      </c>
      <c r="AB535" s="27">
        <f t="shared" si="323"/>
        <v>5520</v>
      </c>
    </row>
    <row r="536" spans="1:28" ht="15" customHeight="1">
      <c r="A536" s="101">
        <v>3</v>
      </c>
      <c r="B536" s="255" t="s">
        <v>82</v>
      </c>
      <c r="C536" s="20" t="s">
        <v>39</v>
      </c>
      <c r="D536" s="1"/>
      <c r="E536" s="1"/>
      <c r="F536" s="1"/>
      <c r="G536" s="2">
        <f t="shared" si="324"/>
        <v>0</v>
      </c>
      <c r="H536" s="41">
        <f t="shared" si="325"/>
        <v>0</v>
      </c>
      <c r="I536" s="2">
        <v>6</v>
      </c>
      <c r="J536" s="2"/>
      <c r="K536" s="2">
        <v>40</v>
      </c>
      <c r="L536" s="2">
        <f t="shared" si="326"/>
        <v>46</v>
      </c>
      <c r="M536" s="41">
        <f t="shared" si="327"/>
        <v>36800</v>
      </c>
      <c r="N536" s="2"/>
      <c r="O536" s="2"/>
      <c r="P536" s="2"/>
      <c r="Q536" s="2">
        <f t="shared" si="328"/>
        <v>0</v>
      </c>
      <c r="R536" s="41">
        <f t="shared" si="329"/>
        <v>0</v>
      </c>
      <c r="S536" s="2"/>
      <c r="T536" s="2"/>
      <c r="U536" s="2"/>
      <c r="V536" s="19">
        <f t="shared" si="330"/>
        <v>0</v>
      </c>
      <c r="W536" s="41">
        <f t="shared" si="331"/>
        <v>0</v>
      </c>
      <c r="X536" s="21">
        <f t="shared" si="322"/>
        <v>46</v>
      </c>
      <c r="Y536" s="22"/>
      <c r="Z536" s="31"/>
      <c r="AA536" s="249">
        <v>800</v>
      </c>
      <c r="AB536" s="27">
        <f t="shared" si="323"/>
        <v>36800</v>
      </c>
    </row>
    <row r="537" spans="1:28" ht="15" customHeight="1">
      <c r="A537" s="101">
        <v>4</v>
      </c>
      <c r="B537" s="255" t="s">
        <v>234</v>
      </c>
      <c r="C537" s="20" t="s">
        <v>39</v>
      </c>
      <c r="D537" s="1"/>
      <c r="E537" s="1"/>
      <c r="F537" s="1"/>
      <c r="G537" s="2">
        <f t="shared" si="324"/>
        <v>0</v>
      </c>
      <c r="H537" s="41">
        <f t="shared" si="325"/>
        <v>0</v>
      </c>
      <c r="I537" s="2"/>
      <c r="J537" s="2"/>
      <c r="K537" s="2">
        <v>12</v>
      </c>
      <c r="L537" s="2">
        <f t="shared" si="326"/>
        <v>12</v>
      </c>
      <c r="M537" s="41">
        <f t="shared" si="327"/>
        <v>12000</v>
      </c>
      <c r="N537" s="2"/>
      <c r="O537" s="2"/>
      <c r="P537" s="2"/>
      <c r="Q537" s="2">
        <f t="shared" si="328"/>
        <v>0</v>
      </c>
      <c r="R537" s="41">
        <f t="shared" si="329"/>
        <v>0</v>
      </c>
      <c r="S537" s="2"/>
      <c r="T537" s="2"/>
      <c r="U537" s="2"/>
      <c r="V537" s="19">
        <f t="shared" si="330"/>
        <v>0</v>
      </c>
      <c r="W537" s="41">
        <f t="shared" si="331"/>
        <v>0</v>
      </c>
      <c r="X537" s="21">
        <f t="shared" si="322"/>
        <v>12</v>
      </c>
      <c r="Y537" s="22"/>
      <c r="Z537" s="31"/>
      <c r="AA537" s="249">
        <v>1000</v>
      </c>
      <c r="AB537" s="27">
        <f t="shared" si="323"/>
        <v>12000</v>
      </c>
    </row>
    <row r="538" spans="1:28" ht="15" customHeight="1">
      <c r="A538" s="101">
        <v>5</v>
      </c>
      <c r="B538" s="255" t="s">
        <v>83</v>
      </c>
      <c r="C538" s="20" t="s">
        <v>39</v>
      </c>
      <c r="D538" s="1"/>
      <c r="E538" s="1"/>
      <c r="F538" s="1"/>
      <c r="G538" s="2">
        <f t="shared" si="324"/>
        <v>0</v>
      </c>
      <c r="H538" s="41">
        <f t="shared" si="325"/>
        <v>0</v>
      </c>
      <c r="I538" s="2"/>
      <c r="J538" s="2"/>
      <c r="K538" s="2">
        <v>6</v>
      </c>
      <c r="L538" s="2">
        <f t="shared" si="326"/>
        <v>6</v>
      </c>
      <c r="M538" s="41">
        <f t="shared" si="327"/>
        <v>6000</v>
      </c>
      <c r="N538" s="2"/>
      <c r="O538" s="2"/>
      <c r="P538" s="2"/>
      <c r="Q538" s="2">
        <f t="shared" si="328"/>
        <v>0</v>
      </c>
      <c r="R538" s="41">
        <f t="shared" si="329"/>
        <v>0</v>
      </c>
      <c r="S538" s="2"/>
      <c r="T538" s="2"/>
      <c r="U538" s="2"/>
      <c r="V538" s="19">
        <f t="shared" si="330"/>
        <v>0</v>
      </c>
      <c r="W538" s="41">
        <f t="shared" si="331"/>
        <v>0</v>
      </c>
      <c r="X538" s="21">
        <f t="shared" si="322"/>
        <v>6</v>
      </c>
      <c r="Y538" s="22"/>
      <c r="Z538" s="31"/>
      <c r="AA538" s="249">
        <v>1000</v>
      </c>
      <c r="AB538" s="27">
        <f t="shared" si="323"/>
        <v>6000</v>
      </c>
    </row>
    <row r="539" spans="1:28" ht="15" customHeight="1">
      <c r="A539" s="101">
        <v>6</v>
      </c>
      <c r="B539" s="267" t="s">
        <v>235</v>
      </c>
      <c r="C539" s="23" t="s">
        <v>39</v>
      </c>
      <c r="D539" s="9"/>
      <c r="E539" s="9"/>
      <c r="F539" s="9"/>
      <c r="G539" s="2">
        <f t="shared" si="324"/>
        <v>0</v>
      </c>
      <c r="H539" s="41">
        <f t="shared" si="325"/>
        <v>0</v>
      </c>
      <c r="I539" s="12">
        <v>60</v>
      </c>
      <c r="J539" s="12"/>
      <c r="K539" s="12"/>
      <c r="L539" s="2">
        <f t="shared" si="326"/>
        <v>60</v>
      </c>
      <c r="M539" s="41">
        <f t="shared" si="327"/>
        <v>3600</v>
      </c>
      <c r="N539" s="2"/>
      <c r="O539" s="2"/>
      <c r="P539" s="2"/>
      <c r="Q539" s="2">
        <f t="shared" si="328"/>
        <v>0</v>
      </c>
      <c r="R539" s="41">
        <f t="shared" si="329"/>
        <v>0</v>
      </c>
      <c r="S539" s="12"/>
      <c r="T539" s="12"/>
      <c r="U539" s="12"/>
      <c r="V539" s="19">
        <f t="shared" si="330"/>
        <v>0</v>
      </c>
      <c r="W539" s="41">
        <f t="shared" si="331"/>
        <v>0</v>
      </c>
      <c r="X539" s="21">
        <f t="shared" si="322"/>
        <v>60</v>
      </c>
      <c r="Y539" s="24"/>
      <c r="Z539" s="32"/>
      <c r="AA539" s="251">
        <v>60</v>
      </c>
      <c r="AB539" s="27">
        <f t="shared" si="323"/>
        <v>3600</v>
      </c>
    </row>
    <row r="540" spans="1:28" ht="15" customHeight="1">
      <c r="A540" s="101">
        <v>7</v>
      </c>
      <c r="B540" s="267" t="s">
        <v>197</v>
      </c>
      <c r="C540" s="23" t="s">
        <v>39</v>
      </c>
      <c r="D540" s="9"/>
      <c r="E540" s="9"/>
      <c r="F540" s="9"/>
      <c r="G540" s="2">
        <f t="shared" ref="G540" si="332">SUM(D540:F540)</f>
        <v>0</v>
      </c>
      <c r="H540" s="41">
        <f t="shared" ref="H540" si="333">G540*AA540</f>
        <v>0</v>
      </c>
      <c r="I540" s="12">
        <v>24</v>
      </c>
      <c r="J540" s="12"/>
      <c r="K540" s="12"/>
      <c r="L540" s="2">
        <f t="shared" ref="L540" si="334">SUM(I540:K540)</f>
        <v>24</v>
      </c>
      <c r="M540" s="41">
        <f t="shared" ref="M540" si="335">L540*AA540</f>
        <v>600</v>
      </c>
      <c r="N540" s="2"/>
      <c r="O540" s="2"/>
      <c r="P540" s="2"/>
      <c r="Q540" s="2">
        <f t="shared" ref="Q540" si="336">SUM(N540:P540)</f>
        <v>0</v>
      </c>
      <c r="R540" s="41">
        <f t="shared" ref="R540" si="337">Q540*AA540</f>
        <v>0</v>
      </c>
      <c r="S540" s="12"/>
      <c r="T540" s="12"/>
      <c r="U540" s="12"/>
      <c r="V540" s="19">
        <f t="shared" ref="V540" si="338">SUM(S540:U540)</f>
        <v>0</v>
      </c>
      <c r="W540" s="41">
        <f t="shared" ref="W540" si="339">V540*AA540</f>
        <v>0</v>
      </c>
      <c r="X540" s="21">
        <f t="shared" ref="X540" si="340">G540+L540+Q540+V540</f>
        <v>24</v>
      </c>
      <c r="Y540" s="24"/>
      <c r="Z540" s="32"/>
      <c r="AA540" s="251">
        <v>25</v>
      </c>
      <c r="AB540" s="27">
        <f t="shared" ref="AB540" si="341">X540*AA540</f>
        <v>600</v>
      </c>
    </row>
    <row r="541" spans="1:28" ht="18" customHeight="1" thickBot="1">
      <c r="A541" s="108"/>
      <c r="B541" s="109"/>
      <c r="C541" s="110"/>
      <c r="D541" s="84"/>
      <c r="E541" s="84"/>
      <c r="F541" s="84"/>
      <c r="G541" s="85"/>
      <c r="H541" s="327"/>
      <c r="I541" s="84"/>
      <c r="J541" s="84"/>
      <c r="K541" s="84"/>
      <c r="L541" s="85"/>
      <c r="M541" s="327"/>
      <c r="N541" s="5"/>
      <c r="O541" s="84"/>
      <c r="P541" s="84"/>
      <c r="Q541" s="85"/>
      <c r="R541" s="327"/>
      <c r="S541" s="84"/>
      <c r="T541" s="84"/>
      <c r="U541" s="84"/>
      <c r="V541" s="85"/>
      <c r="W541" s="327"/>
      <c r="X541" s="85"/>
      <c r="Y541" s="85"/>
      <c r="Z541" s="118"/>
      <c r="AA541" s="230"/>
      <c r="AB541" s="86"/>
    </row>
    <row r="542" spans="1:28" ht="16.5" hidden="1" customHeight="1">
      <c r="A542" s="462" t="s">
        <v>961</v>
      </c>
      <c r="B542" s="463"/>
      <c r="C542" s="157"/>
      <c r="D542" s="89"/>
      <c r="E542" s="89"/>
      <c r="F542" s="127"/>
      <c r="G542" s="127"/>
      <c r="H542" s="331"/>
      <c r="I542" s="127"/>
      <c r="J542" s="127"/>
      <c r="K542" s="127"/>
      <c r="L542" s="127"/>
      <c r="M542" s="127"/>
      <c r="N542" s="127"/>
      <c r="O542" s="127"/>
      <c r="P542" s="127"/>
      <c r="Q542" s="127"/>
      <c r="R542" s="127"/>
      <c r="S542" s="127"/>
      <c r="T542" s="127"/>
      <c r="U542" s="127"/>
      <c r="V542" s="127"/>
      <c r="W542" s="127"/>
      <c r="X542" s="340"/>
      <c r="Y542" s="143"/>
      <c r="Z542" s="144"/>
      <c r="AA542" s="233"/>
      <c r="AB542" s="121"/>
    </row>
    <row r="543" spans="1:28" ht="15" hidden="1" customHeight="1">
      <c r="A543" s="93">
        <v>1</v>
      </c>
      <c r="B543" s="151"/>
      <c r="C543" s="20"/>
      <c r="D543" s="78"/>
      <c r="E543" s="78"/>
      <c r="F543" s="78"/>
      <c r="G543" s="285">
        <f t="shared" ref="G543:G545" si="342">SUM(D543:F543)</f>
        <v>0</v>
      </c>
      <c r="H543" s="285">
        <f t="shared" ref="H543:H545" si="343">G543*AA543</f>
        <v>0</v>
      </c>
      <c r="I543" s="285"/>
      <c r="J543" s="285"/>
      <c r="K543" s="285"/>
      <c r="L543" s="285">
        <f t="shared" ref="L543:L545" si="344">SUM(I543:K543)</f>
        <v>0</v>
      </c>
      <c r="M543" s="285">
        <f t="shared" ref="M543:M545" si="345">L543*AA543</f>
        <v>0</v>
      </c>
      <c r="N543" s="285"/>
      <c r="O543" s="285"/>
      <c r="P543" s="285"/>
      <c r="Q543" s="285">
        <f t="shared" ref="Q543:Q545" si="346">SUM(N543:P543)</f>
        <v>0</v>
      </c>
      <c r="R543" s="285">
        <f t="shared" ref="R543:R545" si="347">Q543*AA543</f>
        <v>0</v>
      </c>
      <c r="S543" s="285"/>
      <c r="T543" s="285"/>
      <c r="U543" s="285"/>
      <c r="V543" s="331">
        <f t="shared" ref="V543:V545" si="348">SUM(S543:U543)</f>
        <v>0</v>
      </c>
      <c r="W543" s="285">
        <f t="shared" ref="W543:W545" si="349">V543*AA543</f>
        <v>0</v>
      </c>
      <c r="X543" s="142">
        <f t="shared" ref="X543:X545" si="350">G543+L543+Q543+V543</f>
        <v>0</v>
      </c>
      <c r="Y543" s="143"/>
      <c r="Z543" s="145"/>
      <c r="AA543" s="234"/>
      <c r="AB543" s="81">
        <f t="shared" si="253"/>
        <v>0</v>
      </c>
    </row>
    <row r="544" spans="1:28" ht="15" hidden="1" customHeight="1">
      <c r="A544" s="93">
        <v>2</v>
      </c>
      <c r="B544" s="151"/>
      <c r="C544" s="20"/>
      <c r="D544" s="78"/>
      <c r="E544" s="78"/>
      <c r="F544" s="78"/>
      <c r="G544" s="285">
        <f t="shared" si="342"/>
        <v>0</v>
      </c>
      <c r="H544" s="285">
        <f t="shared" si="343"/>
        <v>0</v>
      </c>
      <c r="I544" s="285"/>
      <c r="J544" s="285"/>
      <c r="K544" s="285"/>
      <c r="L544" s="285">
        <f t="shared" si="344"/>
        <v>0</v>
      </c>
      <c r="M544" s="285">
        <f t="shared" si="345"/>
        <v>0</v>
      </c>
      <c r="N544" s="285"/>
      <c r="O544" s="285"/>
      <c r="P544" s="285"/>
      <c r="Q544" s="285">
        <f t="shared" si="346"/>
        <v>0</v>
      </c>
      <c r="R544" s="285">
        <f t="shared" si="347"/>
        <v>0</v>
      </c>
      <c r="S544" s="285"/>
      <c r="T544" s="285"/>
      <c r="U544" s="285"/>
      <c r="V544" s="331">
        <f t="shared" si="348"/>
        <v>0</v>
      </c>
      <c r="W544" s="285">
        <f t="shared" si="349"/>
        <v>0</v>
      </c>
      <c r="X544" s="142">
        <f t="shared" si="350"/>
        <v>0</v>
      </c>
      <c r="Y544" s="143"/>
      <c r="Z544" s="145"/>
      <c r="AA544" s="234"/>
      <c r="AB544" s="81">
        <f t="shared" ref="AB544:AB545" si="351">X544*AA544</f>
        <v>0</v>
      </c>
    </row>
    <row r="545" spans="1:28" ht="15" hidden="1" customHeight="1">
      <c r="A545" s="93">
        <v>3</v>
      </c>
      <c r="B545" s="151"/>
      <c r="C545" s="20"/>
      <c r="D545" s="78"/>
      <c r="E545" s="78"/>
      <c r="F545" s="78"/>
      <c r="G545" s="285">
        <f t="shared" si="342"/>
        <v>0</v>
      </c>
      <c r="H545" s="285">
        <f t="shared" si="343"/>
        <v>0</v>
      </c>
      <c r="I545" s="285"/>
      <c r="J545" s="285"/>
      <c r="K545" s="285"/>
      <c r="L545" s="285">
        <f t="shared" si="344"/>
        <v>0</v>
      </c>
      <c r="M545" s="285">
        <f t="shared" si="345"/>
        <v>0</v>
      </c>
      <c r="N545" s="285"/>
      <c r="O545" s="285"/>
      <c r="P545" s="285"/>
      <c r="Q545" s="285">
        <f t="shared" si="346"/>
        <v>0</v>
      </c>
      <c r="R545" s="285">
        <f t="shared" si="347"/>
        <v>0</v>
      </c>
      <c r="S545" s="285"/>
      <c r="T545" s="285"/>
      <c r="U545" s="285"/>
      <c r="V545" s="331">
        <f t="shared" si="348"/>
        <v>0</v>
      </c>
      <c r="W545" s="285">
        <f t="shared" si="349"/>
        <v>0</v>
      </c>
      <c r="X545" s="142">
        <f t="shared" si="350"/>
        <v>0</v>
      </c>
      <c r="Y545" s="143"/>
      <c r="Z545" s="145"/>
      <c r="AA545" s="234"/>
      <c r="AB545" s="81">
        <f t="shared" si="351"/>
        <v>0</v>
      </c>
    </row>
    <row r="546" spans="1:28" ht="15" hidden="1" customHeight="1" thickBot="1">
      <c r="A546" s="108"/>
      <c r="B546" s="152"/>
      <c r="C546" s="25"/>
      <c r="D546" s="84"/>
      <c r="E546" s="84"/>
      <c r="F546" s="84"/>
      <c r="G546" s="327"/>
      <c r="H546" s="327"/>
      <c r="I546" s="327"/>
      <c r="J546" s="327"/>
      <c r="K546" s="327"/>
      <c r="L546" s="327"/>
      <c r="M546" s="327"/>
      <c r="N546" s="327"/>
      <c r="O546" s="327"/>
      <c r="P546" s="327"/>
      <c r="Q546" s="327"/>
      <c r="R546" s="327"/>
      <c r="S546" s="327"/>
      <c r="T546" s="327"/>
      <c r="U546" s="327"/>
      <c r="V546" s="355"/>
      <c r="W546" s="327"/>
      <c r="X546" s="156"/>
      <c r="Y546" s="158"/>
      <c r="Z546" s="154"/>
      <c r="AA546" s="237"/>
      <c r="AB546" s="86"/>
    </row>
    <row r="547" spans="1:28" ht="15" customHeight="1">
      <c r="A547" s="462" t="s">
        <v>122</v>
      </c>
      <c r="B547" s="463"/>
      <c r="C547" s="157"/>
      <c r="D547" s="89"/>
      <c r="E547" s="89"/>
      <c r="F547" s="89"/>
      <c r="G547" s="127"/>
      <c r="H547" s="331"/>
      <c r="I547" s="127"/>
      <c r="J547" s="127"/>
      <c r="K547" s="127"/>
      <c r="L547" s="127"/>
      <c r="M547" s="127"/>
      <c r="N547" s="127"/>
      <c r="O547" s="127"/>
      <c r="P547" s="127"/>
      <c r="Q547" s="127"/>
      <c r="R547" s="127"/>
      <c r="S547" s="127"/>
      <c r="T547" s="127"/>
      <c r="U547" s="127"/>
      <c r="V547" s="127"/>
      <c r="W547" s="127"/>
      <c r="X547" s="142"/>
      <c r="Y547" s="143"/>
      <c r="Z547" s="144"/>
      <c r="AA547" s="233"/>
      <c r="AB547" s="121"/>
    </row>
    <row r="548" spans="1:28" ht="15" customHeight="1">
      <c r="A548" s="93">
        <v>1</v>
      </c>
      <c r="B548" s="255" t="s">
        <v>271</v>
      </c>
      <c r="C548" s="270" t="s">
        <v>39</v>
      </c>
      <c r="D548" s="1"/>
      <c r="E548" s="1"/>
      <c r="F548" s="1">
        <v>10</v>
      </c>
      <c r="G548" s="2">
        <f>SUM(D548:F548)</f>
        <v>10</v>
      </c>
      <c r="H548" s="41">
        <f>G548*AA548</f>
        <v>1500</v>
      </c>
      <c r="I548" s="12"/>
      <c r="J548" s="12"/>
      <c r="K548" s="12"/>
      <c r="L548" s="2">
        <f>SUM(I548:K548)</f>
        <v>0</v>
      </c>
      <c r="M548" s="41">
        <f>L548*AA548</f>
        <v>0</v>
      </c>
      <c r="N548" s="12"/>
      <c r="O548" s="12"/>
      <c r="P548" s="12"/>
      <c r="Q548" s="2">
        <f>SUM(N548:P548)</f>
        <v>0</v>
      </c>
      <c r="R548" s="41">
        <f>Q548*AA548</f>
        <v>0</v>
      </c>
      <c r="S548" s="12"/>
      <c r="T548" s="12"/>
      <c r="U548" s="12"/>
      <c r="V548" s="2">
        <f>SUM(S548:U548)</f>
        <v>0</v>
      </c>
      <c r="W548" s="41">
        <f>V548*AA548</f>
        <v>0</v>
      </c>
      <c r="X548" s="21">
        <f t="shared" ref="X548:X556" si="352">G548+L548+Q548+V548</f>
        <v>10</v>
      </c>
      <c r="Y548" s="22"/>
      <c r="Z548" s="31"/>
      <c r="AA548" s="249">
        <v>150</v>
      </c>
      <c r="AB548" s="27">
        <f>X548*AA548</f>
        <v>1500</v>
      </c>
    </row>
    <row r="549" spans="1:28" ht="15" customHeight="1">
      <c r="A549" s="93">
        <v>2</v>
      </c>
      <c r="B549" s="151" t="s">
        <v>1052</v>
      </c>
      <c r="C549" s="1" t="s">
        <v>39</v>
      </c>
      <c r="D549" s="1"/>
      <c r="E549" s="1"/>
      <c r="F549" s="2"/>
      <c r="G549" s="2">
        <f t="shared" ref="G549:G556" si="353">SUM(D549:F549)</f>
        <v>0</v>
      </c>
      <c r="H549" s="41">
        <f t="shared" ref="H549:H556" si="354">G549*AA549</f>
        <v>0</v>
      </c>
      <c r="I549" s="103"/>
      <c r="J549" s="103"/>
      <c r="K549" s="103">
        <v>24</v>
      </c>
      <c r="L549" s="2">
        <f t="shared" ref="L549:L556" si="355">SUM(I549:K549)</f>
        <v>24</v>
      </c>
      <c r="M549" s="41">
        <f t="shared" ref="M549:M556" si="356">L549*AA549</f>
        <v>240</v>
      </c>
      <c r="N549" s="104"/>
      <c r="O549" s="104"/>
      <c r="P549" s="104"/>
      <c r="Q549" s="2">
        <f t="shared" ref="Q549:Q556" si="357">SUM(N549:P549)</f>
        <v>0</v>
      </c>
      <c r="R549" s="41">
        <f t="shared" ref="R549:R556" si="358">Q549*AA549</f>
        <v>0</v>
      </c>
      <c r="S549" s="104">
        <v>12</v>
      </c>
      <c r="T549" s="104"/>
      <c r="U549" s="104"/>
      <c r="V549" s="19">
        <f t="shared" ref="V549:V556" si="359">SUM(S549:U549)</f>
        <v>12</v>
      </c>
      <c r="W549" s="41">
        <f t="shared" ref="W549:W556" si="360">V549*AA549</f>
        <v>120</v>
      </c>
      <c r="X549" s="142">
        <f t="shared" si="352"/>
        <v>36</v>
      </c>
      <c r="Y549" s="143"/>
      <c r="Z549" s="145"/>
      <c r="AA549" s="249">
        <v>10</v>
      </c>
      <c r="AB549" s="27">
        <f t="shared" ref="AB549:AB556" si="361">X549*AA549</f>
        <v>360</v>
      </c>
    </row>
    <row r="550" spans="1:28" ht="15" customHeight="1">
      <c r="A550" s="93">
        <v>3</v>
      </c>
      <c r="B550" s="151" t="s">
        <v>1053</v>
      </c>
      <c r="C550" s="1" t="s">
        <v>39</v>
      </c>
      <c r="D550" s="78"/>
      <c r="E550" s="78"/>
      <c r="F550" s="2"/>
      <c r="G550" s="2">
        <f t="shared" si="353"/>
        <v>0</v>
      </c>
      <c r="H550" s="41">
        <f t="shared" si="354"/>
        <v>0</v>
      </c>
      <c r="I550" s="103"/>
      <c r="J550" s="103"/>
      <c r="K550" s="103">
        <v>24</v>
      </c>
      <c r="L550" s="2">
        <f t="shared" si="355"/>
        <v>24</v>
      </c>
      <c r="M550" s="41">
        <f t="shared" si="356"/>
        <v>408</v>
      </c>
      <c r="N550" s="104"/>
      <c r="O550" s="104"/>
      <c r="P550" s="104"/>
      <c r="Q550" s="2">
        <f t="shared" si="357"/>
        <v>0</v>
      </c>
      <c r="R550" s="41">
        <f t="shared" si="358"/>
        <v>0</v>
      </c>
      <c r="S550" s="104">
        <v>12</v>
      </c>
      <c r="T550" s="104"/>
      <c r="U550" s="104"/>
      <c r="V550" s="19">
        <f t="shared" si="359"/>
        <v>12</v>
      </c>
      <c r="W550" s="41">
        <f t="shared" si="360"/>
        <v>204</v>
      </c>
      <c r="X550" s="142">
        <f t="shared" si="352"/>
        <v>36</v>
      </c>
      <c r="Y550" s="143"/>
      <c r="Z550" s="145"/>
      <c r="AA550" s="249">
        <v>17</v>
      </c>
      <c r="AB550" s="27">
        <f t="shared" si="361"/>
        <v>612</v>
      </c>
    </row>
    <row r="551" spans="1:28" ht="15" customHeight="1">
      <c r="A551" s="93">
        <v>4</v>
      </c>
      <c r="B551" s="151" t="s">
        <v>1056</v>
      </c>
      <c r="C551" s="20" t="s">
        <v>42</v>
      </c>
      <c r="D551" s="78"/>
      <c r="E551" s="78"/>
      <c r="F551" s="2"/>
      <c r="G551" s="2">
        <f t="shared" si="353"/>
        <v>0</v>
      </c>
      <c r="H551" s="41">
        <f t="shared" si="354"/>
        <v>0</v>
      </c>
      <c r="I551" s="78"/>
      <c r="J551" s="78"/>
      <c r="K551" s="78">
        <v>2</v>
      </c>
      <c r="L551" s="2">
        <f t="shared" si="355"/>
        <v>2</v>
      </c>
      <c r="M551" s="41">
        <f t="shared" si="356"/>
        <v>120</v>
      </c>
      <c r="N551" s="79"/>
      <c r="O551" s="79"/>
      <c r="P551" s="79"/>
      <c r="Q551" s="2">
        <f t="shared" si="357"/>
        <v>0</v>
      </c>
      <c r="R551" s="41">
        <f t="shared" si="358"/>
        <v>0</v>
      </c>
      <c r="S551" s="79"/>
      <c r="T551" s="79"/>
      <c r="U551" s="79"/>
      <c r="V551" s="2">
        <f t="shared" si="359"/>
        <v>0</v>
      </c>
      <c r="W551" s="41">
        <f t="shared" si="360"/>
        <v>0</v>
      </c>
      <c r="X551" s="407">
        <f t="shared" si="352"/>
        <v>2</v>
      </c>
      <c r="Y551" s="408"/>
      <c r="Z551" s="145"/>
      <c r="AA551" s="249">
        <v>60</v>
      </c>
      <c r="AB551" s="27">
        <f t="shared" si="361"/>
        <v>120</v>
      </c>
    </row>
    <row r="552" spans="1:28" ht="15" customHeight="1">
      <c r="A552" s="93">
        <v>5</v>
      </c>
      <c r="B552" s="151" t="s">
        <v>1054</v>
      </c>
      <c r="C552" s="269" t="s">
        <v>39</v>
      </c>
      <c r="D552" s="78"/>
      <c r="E552" s="78"/>
      <c r="F552" s="2"/>
      <c r="G552" s="2">
        <f t="shared" si="353"/>
        <v>0</v>
      </c>
      <c r="H552" s="41">
        <f t="shared" si="354"/>
        <v>0</v>
      </c>
      <c r="I552" s="78"/>
      <c r="J552" s="78"/>
      <c r="K552" s="78">
        <v>24</v>
      </c>
      <c r="L552" s="2">
        <f t="shared" si="355"/>
        <v>24</v>
      </c>
      <c r="M552" s="41">
        <f t="shared" si="356"/>
        <v>276</v>
      </c>
      <c r="N552" s="79"/>
      <c r="O552" s="79"/>
      <c r="P552" s="79"/>
      <c r="Q552" s="2">
        <f t="shared" si="357"/>
        <v>0</v>
      </c>
      <c r="R552" s="41">
        <f t="shared" si="358"/>
        <v>0</v>
      </c>
      <c r="S552" s="79">
        <v>12</v>
      </c>
      <c r="T552" s="79"/>
      <c r="U552" s="79"/>
      <c r="V552" s="19">
        <f t="shared" si="359"/>
        <v>12</v>
      </c>
      <c r="W552" s="41">
        <f t="shared" si="360"/>
        <v>138</v>
      </c>
      <c r="X552" s="142">
        <f t="shared" si="352"/>
        <v>36</v>
      </c>
      <c r="Y552" s="143"/>
      <c r="Z552" s="145"/>
      <c r="AA552" s="249">
        <v>11.5</v>
      </c>
      <c r="AB552" s="27">
        <f t="shared" si="361"/>
        <v>414</v>
      </c>
    </row>
    <row r="553" spans="1:28" ht="15" customHeight="1">
      <c r="A553" s="93">
        <v>6</v>
      </c>
      <c r="B553" s="151" t="s">
        <v>1055</v>
      </c>
      <c r="C553" s="269" t="s">
        <v>39</v>
      </c>
      <c r="D553" s="78"/>
      <c r="E553" s="78"/>
      <c r="F553" s="2"/>
      <c r="G553" s="2">
        <f t="shared" si="353"/>
        <v>0</v>
      </c>
      <c r="H553" s="41">
        <f t="shared" si="354"/>
        <v>0</v>
      </c>
      <c r="I553" s="78"/>
      <c r="J553" s="78"/>
      <c r="K553" s="78">
        <v>24</v>
      </c>
      <c r="L553" s="2">
        <f t="shared" si="355"/>
        <v>24</v>
      </c>
      <c r="M553" s="41">
        <f t="shared" si="356"/>
        <v>516</v>
      </c>
      <c r="N553" s="79"/>
      <c r="O553" s="79"/>
      <c r="P553" s="79"/>
      <c r="Q553" s="2">
        <f t="shared" si="357"/>
        <v>0</v>
      </c>
      <c r="R553" s="41">
        <f t="shared" si="358"/>
        <v>0</v>
      </c>
      <c r="S553" s="79">
        <v>12</v>
      </c>
      <c r="T553" s="79"/>
      <c r="U553" s="79"/>
      <c r="V553" s="2">
        <f t="shared" si="359"/>
        <v>12</v>
      </c>
      <c r="W553" s="41">
        <f t="shared" si="360"/>
        <v>258</v>
      </c>
      <c r="X553" s="407">
        <f t="shared" si="352"/>
        <v>36</v>
      </c>
      <c r="Y553" s="408"/>
      <c r="Z553" s="145"/>
      <c r="AA553" s="249">
        <v>21.5</v>
      </c>
      <c r="AB553" s="27">
        <f t="shared" si="361"/>
        <v>774</v>
      </c>
    </row>
    <row r="554" spans="1:28" ht="15" customHeight="1">
      <c r="A554" s="93">
        <v>7</v>
      </c>
      <c r="B554" s="255" t="s">
        <v>266</v>
      </c>
      <c r="C554" s="20" t="s">
        <v>39</v>
      </c>
      <c r="D554" s="1"/>
      <c r="E554" s="1">
        <v>4</v>
      </c>
      <c r="F554" s="1"/>
      <c r="G554" s="2">
        <f t="shared" si="353"/>
        <v>4</v>
      </c>
      <c r="H554" s="41">
        <f t="shared" si="354"/>
        <v>6400</v>
      </c>
      <c r="I554" s="2"/>
      <c r="J554" s="2"/>
      <c r="K554" s="2"/>
      <c r="L554" s="2">
        <f t="shared" si="355"/>
        <v>0</v>
      </c>
      <c r="M554" s="41">
        <f t="shared" si="356"/>
        <v>0</v>
      </c>
      <c r="N554" s="2"/>
      <c r="O554" s="2"/>
      <c r="P554" s="2"/>
      <c r="Q554" s="2">
        <f t="shared" si="357"/>
        <v>0</v>
      </c>
      <c r="R554" s="41">
        <f t="shared" si="358"/>
        <v>0</v>
      </c>
      <c r="S554" s="2"/>
      <c r="T554" s="2"/>
      <c r="U554" s="2"/>
      <c r="V554" s="19">
        <f t="shared" si="359"/>
        <v>0</v>
      </c>
      <c r="W554" s="41">
        <f t="shared" si="360"/>
        <v>0</v>
      </c>
      <c r="X554" s="21">
        <f t="shared" si="352"/>
        <v>4</v>
      </c>
      <c r="Y554" s="22"/>
      <c r="Z554" s="31"/>
      <c r="AA554" s="249">
        <v>1600</v>
      </c>
      <c r="AB554" s="27">
        <f t="shared" si="361"/>
        <v>6400</v>
      </c>
    </row>
    <row r="555" spans="1:28" ht="15" customHeight="1">
      <c r="A555" s="93">
        <v>8</v>
      </c>
      <c r="B555" s="255" t="s">
        <v>363</v>
      </c>
      <c r="C555" s="20" t="s">
        <v>39</v>
      </c>
      <c r="D555" s="1"/>
      <c r="E555" s="1"/>
      <c r="F555" s="1"/>
      <c r="G555" s="2">
        <f t="shared" si="353"/>
        <v>0</v>
      </c>
      <c r="H555" s="41">
        <f t="shared" si="354"/>
        <v>0</v>
      </c>
      <c r="I555" s="2"/>
      <c r="J555" s="2"/>
      <c r="K555" s="2"/>
      <c r="L555" s="2">
        <f t="shared" si="355"/>
        <v>0</v>
      </c>
      <c r="M555" s="41">
        <f t="shared" si="356"/>
        <v>0</v>
      </c>
      <c r="N555" s="2">
        <v>30</v>
      </c>
      <c r="O555" s="2"/>
      <c r="P555" s="2"/>
      <c r="Q555" s="2">
        <f t="shared" si="357"/>
        <v>30</v>
      </c>
      <c r="R555" s="41">
        <f t="shared" si="358"/>
        <v>8970</v>
      </c>
      <c r="S555" s="2"/>
      <c r="T555" s="2"/>
      <c r="U555" s="2"/>
      <c r="V555" s="19">
        <f t="shared" si="359"/>
        <v>0</v>
      </c>
      <c r="W555" s="41">
        <f t="shared" si="360"/>
        <v>0</v>
      </c>
      <c r="X555" s="21">
        <f t="shared" si="352"/>
        <v>30</v>
      </c>
      <c r="Y555" s="22"/>
      <c r="Z555" s="31"/>
      <c r="AA555" s="249">
        <v>299</v>
      </c>
      <c r="AB555" s="27">
        <f t="shared" si="361"/>
        <v>8970</v>
      </c>
    </row>
    <row r="556" spans="1:28" ht="15" customHeight="1">
      <c r="A556" s="93">
        <v>9</v>
      </c>
      <c r="B556" s="255" t="s">
        <v>364</v>
      </c>
      <c r="C556" s="20" t="s">
        <v>39</v>
      </c>
      <c r="D556" s="1"/>
      <c r="E556" s="1"/>
      <c r="F556" s="1"/>
      <c r="G556" s="2">
        <f t="shared" si="353"/>
        <v>0</v>
      </c>
      <c r="H556" s="41">
        <f t="shared" si="354"/>
        <v>0</v>
      </c>
      <c r="I556" s="2"/>
      <c r="J556" s="2"/>
      <c r="K556" s="2"/>
      <c r="L556" s="2">
        <f t="shared" si="355"/>
        <v>0</v>
      </c>
      <c r="M556" s="41">
        <f t="shared" si="356"/>
        <v>0</v>
      </c>
      <c r="N556" s="2">
        <v>30</v>
      </c>
      <c r="O556" s="2"/>
      <c r="P556" s="2"/>
      <c r="Q556" s="2">
        <f t="shared" si="357"/>
        <v>30</v>
      </c>
      <c r="R556" s="41">
        <f t="shared" si="358"/>
        <v>5400</v>
      </c>
      <c r="S556" s="2"/>
      <c r="T556" s="2"/>
      <c r="U556" s="2"/>
      <c r="V556" s="2">
        <f t="shared" si="359"/>
        <v>0</v>
      </c>
      <c r="W556" s="41">
        <f t="shared" si="360"/>
        <v>0</v>
      </c>
      <c r="X556" s="35">
        <f t="shared" si="352"/>
        <v>30</v>
      </c>
      <c r="Y556" s="36"/>
      <c r="Z556" s="31"/>
      <c r="AA556" s="249">
        <v>180</v>
      </c>
      <c r="AB556" s="27">
        <f t="shared" si="361"/>
        <v>5400</v>
      </c>
    </row>
    <row r="557" spans="1:28" ht="18" customHeight="1" thickBot="1">
      <c r="A557" s="108"/>
      <c r="B557" s="109"/>
      <c r="C557" s="110"/>
      <c r="D557" s="84"/>
      <c r="E557" s="84"/>
      <c r="F557" s="84"/>
      <c r="G557" s="85"/>
      <c r="H557" s="327"/>
      <c r="I557" s="84"/>
      <c r="J557" s="84"/>
      <c r="K557" s="84"/>
      <c r="L557" s="85"/>
      <c r="M557" s="327"/>
      <c r="N557" s="5"/>
      <c r="O557" s="84"/>
      <c r="P557" s="84"/>
      <c r="Q557" s="85"/>
      <c r="R557" s="327"/>
      <c r="S557" s="84"/>
      <c r="T557" s="84"/>
      <c r="U557" s="84"/>
      <c r="V557" s="85"/>
      <c r="W557" s="327"/>
      <c r="X557" s="85"/>
      <c r="Y557" s="85"/>
      <c r="Z557" s="118"/>
      <c r="AA557" s="230"/>
      <c r="AB557" s="86"/>
    </row>
    <row r="558" spans="1:28" ht="15.75" customHeight="1">
      <c r="A558" s="462" t="s">
        <v>1060</v>
      </c>
      <c r="B558" s="463"/>
      <c r="C558" s="157"/>
      <c r="D558" s="89"/>
      <c r="E558" s="89"/>
      <c r="F558" s="89"/>
      <c r="G558" s="89"/>
      <c r="H558" s="331"/>
      <c r="I558" s="127"/>
      <c r="J558" s="127"/>
      <c r="K558" s="127"/>
      <c r="L558" s="127"/>
      <c r="M558" s="127"/>
      <c r="N558" s="127"/>
      <c r="O558" s="127"/>
      <c r="P558" s="127"/>
      <c r="Q558" s="127"/>
      <c r="R558" s="127"/>
      <c r="S558" s="127"/>
      <c r="T558" s="127"/>
      <c r="U558" s="127"/>
      <c r="V558" s="127"/>
      <c r="W558" s="127"/>
      <c r="X558" s="142"/>
      <c r="Y558" s="143"/>
      <c r="Z558" s="144"/>
      <c r="AA558" s="233"/>
      <c r="AB558" s="121"/>
    </row>
    <row r="559" spans="1:28" ht="15" customHeight="1">
      <c r="A559" s="93">
        <v>1</v>
      </c>
      <c r="B559" s="255" t="s">
        <v>265</v>
      </c>
      <c r="C559" s="270" t="s">
        <v>39</v>
      </c>
      <c r="D559" s="1"/>
      <c r="E559" s="1">
        <v>60</v>
      </c>
      <c r="F559" s="1"/>
      <c r="G559" s="2">
        <f>SUM(D559:F559)</f>
        <v>60</v>
      </c>
      <c r="H559" s="41">
        <f>G559*AA559</f>
        <v>60000</v>
      </c>
      <c r="I559" s="2"/>
      <c r="J559" s="2"/>
      <c r="K559" s="2"/>
      <c r="L559" s="2">
        <f>SUM(I559:K559)</f>
        <v>0</v>
      </c>
      <c r="M559" s="41">
        <f>L559*AA559</f>
        <v>0</v>
      </c>
      <c r="N559" s="2"/>
      <c r="O559" s="2"/>
      <c r="P559" s="2"/>
      <c r="Q559" s="2">
        <f>SUM(N559:P559)</f>
        <v>0</v>
      </c>
      <c r="R559" s="41">
        <f>Q559*AA559</f>
        <v>0</v>
      </c>
      <c r="S559" s="2"/>
      <c r="T559" s="2"/>
      <c r="U559" s="2"/>
      <c r="V559" s="2">
        <f>SUM(S559:U559)</f>
        <v>0</v>
      </c>
      <c r="W559" s="41">
        <f>V559*AA559</f>
        <v>0</v>
      </c>
      <c r="X559" s="35">
        <f>G559+L559+Q559+V559</f>
        <v>60</v>
      </c>
      <c r="Y559" s="36"/>
      <c r="Z559" s="31"/>
      <c r="AA559" s="249">
        <v>1000</v>
      </c>
      <c r="AB559" s="27">
        <f>X559*AA559</f>
        <v>60000</v>
      </c>
    </row>
    <row r="560" spans="1:28" ht="15" customHeight="1">
      <c r="A560" s="93">
        <v>2</v>
      </c>
      <c r="B560" s="255" t="s">
        <v>242</v>
      </c>
      <c r="C560" s="20" t="s">
        <v>39</v>
      </c>
      <c r="D560" s="1"/>
      <c r="E560" s="1"/>
      <c r="F560" s="1"/>
      <c r="G560" s="2">
        <f t="shared" ref="G560:G563" si="362">SUM(D560:F560)</f>
        <v>0</v>
      </c>
      <c r="H560" s="41">
        <f t="shared" ref="H560:H563" si="363">G560*AA560</f>
        <v>0</v>
      </c>
      <c r="I560" s="12"/>
      <c r="J560" s="12">
        <f>2+1</f>
        <v>3</v>
      </c>
      <c r="K560" s="12"/>
      <c r="L560" s="2">
        <f t="shared" ref="L560:L563" si="364">SUM(I560:K560)</f>
        <v>3</v>
      </c>
      <c r="M560" s="41">
        <f t="shared" ref="M560:M563" si="365">L560*AA560</f>
        <v>15000</v>
      </c>
      <c r="N560" s="12"/>
      <c r="O560" s="12"/>
      <c r="P560" s="12"/>
      <c r="Q560" s="2">
        <f>SUM(N560:P560)</f>
        <v>0</v>
      </c>
      <c r="R560" s="41">
        <f>Q560*AA560</f>
        <v>0</v>
      </c>
      <c r="S560" s="12"/>
      <c r="T560" s="12"/>
      <c r="U560" s="12"/>
      <c r="V560" s="19">
        <f>SUM(S560:U560)</f>
        <v>0</v>
      </c>
      <c r="W560" s="41">
        <f>V560*AA560</f>
        <v>0</v>
      </c>
      <c r="X560" s="21">
        <f>G560+L560+Q560+V560</f>
        <v>3</v>
      </c>
      <c r="Y560" s="22"/>
      <c r="Z560" s="31"/>
      <c r="AA560" s="249">
        <v>5000</v>
      </c>
      <c r="AB560" s="27">
        <f t="shared" ref="AB560:AB563" si="366">X560*AA560</f>
        <v>15000</v>
      </c>
    </row>
    <row r="561" spans="1:28" ht="15" customHeight="1">
      <c r="A561" s="93">
        <v>3</v>
      </c>
      <c r="B561" s="255" t="s">
        <v>211</v>
      </c>
      <c r="C561" s="20" t="s">
        <v>39</v>
      </c>
      <c r="D561" s="1">
        <v>3</v>
      </c>
      <c r="E561" s="1"/>
      <c r="F561" s="1"/>
      <c r="G561" s="2">
        <f t="shared" si="362"/>
        <v>3</v>
      </c>
      <c r="H561" s="41">
        <f t="shared" si="363"/>
        <v>23850</v>
      </c>
      <c r="I561" s="2"/>
      <c r="J561" s="2"/>
      <c r="K561" s="2"/>
      <c r="L561" s="2">
        <f t="shared" si="364"/>
        <v>0</v>
      </c>
      <c r="M561" s="41">
        <f t="shared" si="365"/>
        <v>0</v>
      </c>
      <c r="N561" s="2"/>
      <c r="O561" s="2"/>
      <c r="P561" s="2"/>
      <c r="Q561" s="2">
        <f>SUM(N561:P561)</f>
        <v>0</v>
      </c>
      <c r="R561" s="41">
        <f>Q561*AA561</f>
        <v>0</v>
      </c>
      <c r="S561" s="2"/>
      <c r="T561" s="2"/>
      <c r="U561" s="2"/>
      <c r="V561" s="2">
        <f>SUM(S561:U561)</f>
        <v>0</v>
      </c>
      <c r="W561" s="41">
        <f>V561*AA561</f>
        <v>0</v>
      </c>
      <c r="X561" s="35">
        <f>G561+L561+Q561+V561</f>
        <v>3</v>
      </c>
      <c r="Y561" s="36"/>
      <c r="Z561" s="31"/>
      <c r="AA561" s="249">
        <v>7950</v>
      </c>
      <c r="AB561" s="27">
        <f t="shared" si="366"/>
        <v>23850</v>
      </c>
    </row>
    <row r="562" spans="1:28" ht="15" customHeight="1">
      <c r="A562" s="93">
        <v>4</v>
      </c>
      <c r="B562" s="255" t="s">
        <v>400</v>
      </c>
      <c r="C562" s="20" t="s">
        <v>39</v>
      </c>
      <c r="D562" s="1"/>
      <c r="E562" s="1">
        <v>1</v>
      </c>
      <c r="F562" s="1"/>
      <c r="G562" s="2">
        <f t="shared" si="362"/>
        <v>1</v>
      </c>
      <c r="H562" s="41">
        <f t="shared" si="363"/>
        <v>4000</v>
      </c>
      <c r="I562" s="2"/>
      <c r="J562" s="2"/>
      <c r="K562" s="2"/>
      <c r="L562" s="2">
        <f t="shared" si="364"/>
        <v>0</v>
      </c>
      <c r="M562" s="41">
        <f t="shared" si="365"/>
        <v>0</v>
      </c>
      <c r="N562" s="2"/>
      <c r="O562" s="2"/>
      <c r="P562" s="2"/>
      <c r="Q562" s="2">
        <f>SUM(N562:P562)</f>
        <v>0</v>
      </c>
      <c r="R562" s="41">
        <f>Q562*AA562</f>
        <v>0</v>
      </c>
      <c r="S562" s="2"/>
      <c r="T562" s="2"/>
      <c r="U562" s="2"/>
      <c r="V562" s="19">
        <f>SUM(S562:U562)</f>
        <v>0</v>
      </c>
      <c r="W562" s="41">
        <f>V562*AA562</f>
        <v>0</v>
      </c>
      <c r="X562" s="21">
        <f>G562+L562+Q562+V562</f>
        <v>1</v>
      </c>
      <c r="Y562" s="22"/>
      <c r="Z562" s="31"/>
      <c r="AA562" s="249">
        <v>4000</v>
      </c>
      <c r="AB562" s="27">
        <f t="shared" si="366"/>
        <v>4000</v>
      </c>
    </row>
    <row r="563" spans="1:28" ht="15" customHeight="1">
      <c r="A563" s="93">
        <v>5</v>
      </c>
      <c r="B563" s="255" t="s">
        <v>87</v>
      </c>
      <c r="C563" s="20" t="s">
        <v>39</v>
      </c>
      <c r="D563" s="1"/>
      <c r="E563" s="1">
        <v>10</v>
      </c>
      <c r="F563" s="1"/>
      <c r="G563" s="2">
        <f t="shared" si="362"/>
        <v>10</v>
      </c>
      <c r="H563" s="41">
        <f t="shared" si="363"/>
        <v>35000</v>
      </c>
      <c r="I563" s="2"/>
      <c r="J563" s="2">
        <v>20</v>
      </c>
      <c r="K563" s="2"/>
      <c r="L563" s="2">
        <f t="shared" si="364"/>
        <v>20</v>
      </c>
      <c r="M563" s="41">
        <f t="shared" si="365"/>
        <v>70000</v>
      </c>
      <c r="N563" s="2"/>
      <c r="O563" s="2"/>
      <c r="P563" s="2"/>
      <c r="Q563" s="2">
        <f>SUM(N563:P563)</f>
        <v>0</v>
      </c>
      <c r="R563" s="41">
        <f>Q563*AA563</f>
        <v>0</v>
      </c>
      <c r="S563" s="2"/>
      <c r="T563" s="2"/>
      <c r="U563" s="2"/>
      <c r="V563" s="2">
        <f>SUM(S563:U563)</f>
        <v>0</v>
      </c>
      <c r="W563" s="41">
        <f>V563*AA563</f>
        <v>0</v>
      </c>
      <c r="X563" s="35">
        <f>G563+L563+Q563+V563</f>
        <v>30</v>
      </c>
      <c r="Y563" s="36"/>
      <c r="Z563" s="31"/>
      <c r="AA563" s="249">
        <v>3500</v>
      </c>
      <c r="AB563" s="27">
        <f t="shared" si="366"/>
        <v>105000</v>
      </c>
    </row>
    <row r="564" spans="1:28" ht="18" customHeight="1" thickBot="1">
      <c r="A564" s="108"/>
      <c r="B564" s="109"/>
      <c r="C564" s="110"/>
      <c r="D564" s="84"/>
      <c r="E564" s="84"/>
      <c r="F564" s="84"/>
      <c r="G564" s="85"/>
      <c r="H564" s="327"/>
      <c r="I564" s="84"/>
      <c r="J564" s="84"/>
      <c r="K564" s="84"/>
      <c r="L564" s="85"/>
      <c r="M564" s="327"/>
      <c r="N564" s="5"/>
      <c r="O564" s="84"/>
      <c r="P564" s="84"/>
      <c r="Q564" s="85"/>
      <c r="R564" s="327"/>
      <c r="S564" s="84"/>
      <c r="T564" s="84"/>
      <c r="U564" s="84"/>
      <c r="V564" s="85"/>
      <c r="W564" s="327"/>
      <c r="X564" s="85"/>
      <c r="Y564" s="85"/>
      <c r="Z564" s="118"/>
      <c r="AA564" s="230"/>
      <c r="AB564" s="86"/>
    </row>
    <row r="565" spans="1:28" ht="15" customHeight="1">
      <c r="A565" s="462" t="s">
        <v>1058</v>
      </c>
      <c r="B565" s="463"/>
      <c r="C565" s="157"/>
      <c r="D565" s="89"/>
      <c r="E565" s="89"/>
      <c r="F565" s="89"/>
      <c r="G565" s="89"/>
      <c r="H565" s="331"/>
      <c r="I565" s="127"/>
      <c r="J565" s="127"/>
      <c r="K565" s="127"/>
      <c r="L565" s="127"/>
      <c r="M565" s="127"/>
      <c r="N565" s="127"/>
      <c r="O565" s="127"/>
      <c r="P565" s="127"/>
      <c r="Q565" s="127"/>
      <c r="R565" s="127"/>
      <c r="S565" s="127"/>
      <c r="T565" s="127"/>
      <c r="U565" s="127"/>
      <c r="V565" s="127"/>
      <c r="W565" s="127"/>
      <c r="X565" s="142"/>
      <c r="Y565" s="143"/>
      <c r="Z565" s="144"/>
      <c r="AA565" s="233"/>
      <c r="AB565" s="121"/>
    </row>
    <row r="566" spans="1:28" ht="15" customHeight="1">
      <c r="A566" s="254"/>
      <c r="B566" s="262" t="s">
        <v>1063</v>
      </c>
      <c r="C566" s="23"/>
      <c r="D566" s="9"/>
      <c r="E566" s="9"/>
      <c r="F566" s="9"/>
      <c r="G566" s="2"/>
      <c r="H566" s="41"/>
      <c r="I566" s="11"/>
      <c r="J566" s="11"/>
      <c r="K566" s="11"/>
      <c r="L566" s="41"/>
      <c r="M566" s="41"/>
      <c r="N566" s="11"/>
      <c r="O566" s="11"/>
      <c r="P566" s="11"/>
      <c r="Q566" s="41"/>
      <c r="R566" s="41"/>
      <c r="S566" s="11"/>
      <c r="T566" s="11"/>
      <c r="U566" s="11"/>
      <c r="V566" s="357"/>
      <c r="W566" s="41"/>
      <c r="X566" s="21"/>
      <c r="Y566" s="24"/>
      <c r="Z566" s="32"/>
      <c r="AA566" s="59"/>
      <c r="AB566" s="27"/>
    </row>
    <row r="567" spans="1:28" ht="15" customHeight="1">
      <c r="A567" s="254">
        <v>1</v>
      </c>
      <c r="B567" s="261" t="s">
        <v>406</v>
      </c>
      <c r="C567" s="23" t="s">
        <v>405</v>
      </c>
      <c r="D567" s="9"/>
      <c r="E567" s="9"/>
      <c r="F567" s="9">
        <v>10</v>
      </c>
      <c r="G567" s="2">
        <f>SUM(D567:F567)</f>
        <v>10</v>
      </c>
      <c r="H567" s="41">
        <f>G567*AA567</f>
        <v>6000</v>
      </c>
      <c r="I567" s="12"/>
      <c r="J567" s="12"/>
      <c r="K567" s="12"/>
      <c r="L567" s="2">
        <f>SUM(I567:K567)</f>
        <v>0</v>
      </c>
      <c r="M567" s="41">
        <f>L567*AA567</f>
        <v>0</v>
      </c>
      <c r="N567" s="12"/>
      <c r="O567" s="12"/>
      <c r="P567" s="12"/>
      <c r="Q567" s="2">
        <f>SUM(N567:P567)</f>
        <v>0</v>
      </c>
      <c r="R567" s="41">
        <f>Q567*AA567</f>
        <v>0</v>
      </c>
      <c r="S567" s="12"/>
      <c r="T567" s="12"/>
      <c r="U567" s="12"/>
      <c r="V567" s="19">
        <f>SUM(S567:U567)</f>
        <v>0</v>
      </c>
      <c r="W567" s="41">
        <f>V567*AA567</f>
        <v>0</v>
      </c>
      <c r="X567" s="21">
        <v>10</v>
      </c>
      <c r="Y567" s="24"/>
      <c r="Z567" s="32"/>
      <c r="AA567" s="251">
        <v>600</v>
      </c>
      <c r="AB567" s="27">
        <f t="shared" ref="AB567:AB630" si="367">X567*AA567</f>
        <v>6000</v>
      </c>
    </row>
    <row r="568" spans="1:28" ht="15" customHeight="1">
      <c r="A568" s="254">
        <v>2</v>
      </c>
      <c r="B568" s="261" t="s">
        <v>416</v>
      </c>
      <c r="C568" s="23" t="s">
        <v>75</v>
      </c>
      <c r="D568" s="9"/>
      <c r="E568" s="9"/>
      <c r="F568" s="9"/>
      <c r="G568" s="2">
        <f t="shared" ref="G568:G631" si="368">SUM(D568:F568)</f>
        <v>0</v>
      </c>
      <c r="H568" s="41">
        <f t="shared" ref="H568:H631" si="369">G568*AA568</f>
        <v>0</v>
      </c>
      <c r="I568" s="12"/>
      <c r="J568" s="12"/>
      <c r="K568" s="12"/>
      <c r="L568" s="2">
        <f t="shared" ref="L568:L631" si="370">SUM(I568:K568)</f>
        <v>0</v>
      </c>
      <c r="M568" s="41">
        <f t="shared" ref="M568:M631" si="371">L568*AA568</f>
        <v>0</v>
      </c>
      <c r="N568" s="12">
        <v>1</v>
      </c>
      <c r="O568" s="12"/>
      <c r="P568" s="12"/>
      <c r="Q568" s="2">
        <f t="shared" ref="Q568:Q631" si="372">SUM(N568:P568)</f>
        <v>1</v>
      </c>
      <c r="R568" s="41">
        <f t="shared" ref="R568:R631" si="373">Q568*AA568</f>
        <v>2000</v>
      </c>
      <c r="S568" s="12"/>
      <c r="T568" s="12"/>
      <c r="U568" s="12"/>
      <c r="V568" s="19">
        <f t="shared" ref="V568:V631" si="374">SUM(S568:U568)</f>
        <v>0</v>
      </c>
      <c r="W568" s="41">
        <f t="shared" ref="W568:W631" si="375">V568*AA568</f>
        <v>0</v>
      </c>
      <c r="X568" s="21">
        <f t="shared" ref="X568:X617" si="376">G568+L568+Q568+V568</f>
        <v>1</v>
      </c>
      <c r="Y568" s="24"/>
      <c r="Z568" s="32"/>
      <c r="AA568" s="251">
        <v>2000</v>
      </c>
      <c r="AB568" s="27">
        <f t="shared" si="367"/>
        <v>2000</v>
      </c>
    </row>
    <row r="569" spans="1:28" ht="15" customHeight="1">
      <c r="A569" s="254">
        <v>3</v>
      </c>
      <c r="B569" s="261" t="s">
        <v>286</v>
      </c>
      <c r="C569" s="23" t="s">
        <v>415</v>
      </c>
      <c r="D569" s="9"/>
      <c r="E569" s="9"/>
      <c r="F569" s="9"/>
      <c r="G569" s="2">
        <f t="shared" si="368"/>
        <v>0</v>
      </c>
      <c r="H569" s="41">
        <f t="shared" si="369"/>
        <v>0</v>
      </c>
      <c r="I569" s="12"/>
      <c r="J569" s="12"/>
      <c r="K569" s="12"/>
      <c r="L569" s="2">
        <f t="shared" si="370"/>
        <v>0</v>
      </c>
      <c r="M569" s="41">
        <f t="shared" si="371"/>
        <v>0</v>
      </c>
      <c r="N569" s="12">
        <v>1</v>
      </c>
      <c r="O569" s="12"/>
      <c r="P569" s="12"/>
      <c r="Q569" s="2">
        <f t="shared" si="372"/>
        <v>1</v>
      </c>
      <c r="R569" s="41">
        <f t="shared" si="373"/>
        <v>971.65</v>
      </c>
      <c r="S569" s="12"/>
      <c r="T569" s="12"/>
      <c r="U569" s="12"/>
      <c r="V569" s="19">
        <f t="shared" si="374"/>
        <v>0</v>
      </c>
      <c r="W569" s="41">
        <f t="shared" si="375"/>
        <v>0</v>
      </c>
      <c r="X569" s="21">
        <f t="shared" si="376"/>
        <v>1</v>
      </c>
      <c r="Y569" s="24"/>
      <c r="Z569" s="32"/>
      <c r="AA569" s="251">
        <v>971.65</v>
      </c>
      <c r="AB569" s="27">
        <f t="shared" si="367"/>
        <v>971.65</v>
      </c>
    </row>
    <row r="570" spans="1:28" ht="15" customHeight="1">
      <c r="A570" s="254">
        <v>4</v>
      </c>
      <c r="B570" s="261" t="s">
        <v>299</v>
      </c>
      <c r="C570" s="23" t="s">
        <v>39</v>
      </c>
      <c r="D570" s="9">
        <v>10</v>
      </c>
      <c r="E570" s="9"/>
      <c r="F570" s="9"/>
      <c r="G570" s="2">
        <f t="shared" si="368"/>
        <v>10</v>
      </c>
      <c r="H570" s="41">
        <f t="shared" si="369"/>
        <v>5000</v>
      </c>
      <c r="I570" s="12"/>
      <c r="J570" s="12"/>
      <c r="K570" s="12"/>
      <c r="L570" s="2">
        <f t="shared" si="370"/>
        <v>0</v>
      </c>
      <c r="M570" s="41">
        <f t="shared" si="371"/>
        <v>0</v>
      </c>
      <c r="N570" s="12"/>
      <c r="O570" s="12"/>
      <c r="P570" s="12"/>
      <c r="Q570" s="2">
        <f t="shared" si="372"/>
        <v>0</v>
      </c>
      <c r="R570" s="41">
        <f t="shared" si="373"/>
        <v>0</v>
      </c>
      <c r="S570" s="12"/>
      <c r="T570" s="12"/>
      <c r="U570" s="12"/>
      <c r="V570" s="19">
        <f t="shared" si="374"/>
        <v>0</v>
      </c>
      <c r="W570" s="41">
        <f t="shared" si="375"/>
        <v>0</v>
      </c>
      <c r="X570" s="21">
        <f t="shared" si="376"/>
        <v>10</v>
      </c>
      <c r="Y570" s="24"/>
      <c r="Z570" s="32"/>
      <c r="AA570" s="251">
        <v>500</v>
      </c>
      <c r="AB570" s="27">
        <f t="shared" si="367"/>
        <v>5000</v>
      </c>
    </row>
    <row r="571" spans="1:28" ht="15" customHeight="1">
      <c r="A571" s="254">
        <v>5</v>
      </c>
      <c r="B571" s="255" t="s">
        <v>418</v>
      </c>
      <c r="C571" s="20" t="s">
        <v>320</v>
      </c>
      <c r="D571" s="1">
        <v>1</v>
      </c>
      <c r="E571" s="1"/>
      <c r="F571" s="1"/>
      <c r="G571" s="2">
        <f t="shared" si="368"/>
        <v>1</v>
      </c>
      <c r="H571" s="41">
        <f t="shared" si="369"/>
        <v>1000</v>
      </c>
      <c r="I571" s="2"/>
      <c r="J571" s="2"/>
      <c r="K571" s="2"/>
      <c r="L571" s="2">
        <f t="shared" si="370"/>
        <v>0</v>
      </c>
      <c r="M571" s="41">
        <f t="shared" si="371"/>
        <v>0</v>
      </c>
      <c r="N571" s="2"/>
      <c r="O571" s="2"/>
      <c r="P571" s="2"/>
      <c r="Q571" s="2">
        <f t="shared" si="372"/>
        <v>0</v>
      </c>
      <c r="R571" s="41">
        <f t="shared" si="373"/>
        <v>0</v>
      </c>
      <c r="S571" s="2"/>
      <c r="T571" s="2"/>
      <c r="U571" s="2"/>
      <c r="V571" s="19">
        <f t="shared" si="374"/>
        <v>0</v>
      </c>
      <c r="W571" s="41">
        <f t="shared" si="375"/>
        <v>0</v>
      </c>
      <c r="X571" s="21">
        <f t="shared" si="376"/>
        <v>1</v>
      </c>
      <c r="Y571" s="22"/>
      <c r="Z571" s="31"/>
      <c r="AA571" s="249">
        <v>1000</v>
      </c>
      <c r="AB571" s="27">
        <f t="shared" si="367"/>
        <v>1000</v>
      </c>
    </row>
    <row r="572" spans="1:28" ht="15" customHeight="1">
      <c r="A572" s="254">
        <v>6</v>
      </c>
      <c r="B572" s="271" t="s">
        <v>419</v>
      </c>
      <c r="C572" s="38" t="s">
        <v>319</v>
      </c>
      <c r="D572" s="10">
        <v>1</v>
      </c>
      <c r="E572" s="10"/>
      <c r="F572" s="10"/>
      <c r="G572" s="2">
        <f t="shared" si="368"/>
        <v>1</v>
      </c>
      <c r="H572" s="41">
        <f t="shared" si="369"/>
        <v>3000</v>
      </c>
      <c r="I572" s="26"/>
      <c r="J572" s="26"/>
      <c r="K572" s="26"/>
      <c r="L572" s="2">
        <f t="shared" si="370"/>
        <v>0</v>
      </c>
      <c r="M572" s="41">
        <f t="shared" si="371"/>
        <v>0</v>
      </c>
      <c r="N572" s="26"/>
      <c r="O572" s="26"/>
      <c r="P572" s="26"/>
      <c r="Q572" s="2">
        <f t="shared" si="372"/>
        <v>0</v>
      </c>
      <c r="R572" s="41">
        <f t="shared" si="373"/>
        <v>0</v>
      </c>
      <c r="S572" s="26"/>
      <c r="T572" s="26"/>
      <c r="U572" s="26"/>
      <c r="V572" s="19">
        <f t="shared" si="374"/>
        <v>0</v>
      </c>
      <c r="W572" s="41">
        <f t="shared" si="375"/>
        <v>0</v>
      </c>
      <c r="X572" s="21">
        <f t="shared" si="376"/>
        <v>1</v>
      </c>
      <c r="Y572" s="24"/>
      <c r="Z572" s="39"/>
      <c r="AA572" s="272">
        <v>3000</v>
      </c>
      <c r="AB572" s="27">
        <f t="shared" si="367"/>
        <v>3000</v>
      </c>
    </row>
    <row r="573" spans="1:28" ht="15" customHeight="1">
      <c r="A573" s="254">
        <v>7</v>
      </c>
      <c r="B573" s="261" t="s">
        <v>337</v>
      </c>
      <c r="C573" s="23" t="s">
        <v>75</v>
      </c>
      <c r="D573" s="9"/>
      <c r="E573" s="9"/>
      <c r="F573" s="9"/>
      <c r="G573" s="2">
        <f t="shared" si="368"/>
        <v>0</v>
      </c>
      <c r="H573" s="41">
        <f t="shared" si="369"/>
        <v>0</v>
      </c>
      <c r="I573" s="12"/>
      <c r="J573" s="12"/>
      <c r="K573" s="12"/>
      <c r="L573" s="2">
        <f t="shared" si="370"/>
        <v>0</v>
      </c>
      <c r="M573" s="41">
        <f t="shared" si="371"/>
        <v>0</v>
      </c>
      <c r="N573" s="12">
        <v>1</v>
      </c>
      <c r="O573" s="12"/>
      <c r="P573" s="12"/>
      <c r="Q573" s="2">
        <f t="shared" si="372"/>
        <v>1</v>
      </c>
      <c r="R573" s="41">
        <f t="shared" si="373"/>
        <v>800</v>
      </c>
      <c r="S573" s="12"/>
      <c r="T573" s="12"/>
      <c r="U573" s="12"/>
      <c r="V573" s="19">
        <f t="shared" si="374"/>
        <v>0</v>
      </c>
      <c r="W573" s="41">
        <f t="shared" si="375"/>
        <v>0</v>
      </c>
      <c r="X573" s="21">
        <f t="shared" si="376"/>
        <v>1</v>
      </c>
      <c r="Y573" s="24"/>
      <c r="Z573" s="32"/>
      <c r="AA573" s="251">
        <v>800</v>
      </c>
      <c r="AB573" s="27">
        <f t="shared" si="367"/>
        <v>800</v>
      </c>
    </row>
    <row r="574" spans="1:28" ht="15" customHeight="1">
      <c r="A574" s="254">
        <v>8</v>
      </c>
      <c r="B574" s="261" t="s">
        <v>420</v>
      </c>
      <c r="C574" s="23" t="s">
        <v>319</v>
      </c>
      <c r="D574" s="9">
        <v>1</v>
      </c>
      <c r="E574" s="9"/>
      <c r="F574" s="9"/>
      <c r="G574" s="2">
        <f t="shared" si="368"/>
        <v>1</v>
      </c>
      <c r="H574" s="41">
        <f t="shared" si="369"/>
        <v>1500</v>
      </c>
      <c r="I574" s="12"/>
      <c r="J574" s="12"/>
      <c r="K574" s="12"/>
      <c r="L574" s="2">
        <f t="shared" si="370"/>
        <v>0</v>
      </c>
      <c r="M574" s="41">
        <f t="shared" si="371"/>
        <v>0</v>
      </c>
      <c r="N574" s="12"/>
      <c r="O574" s="12"/>
      <c r="P574" s="12"/>
      <c r="Q574" s="2">
        <f t="shared" si="372"/>
        <v>0</v>
      </c>
      <c r="R574" s="41">
        <f t="shared" si="373"/>
        <v>0</v>
      </c>
      <c r="S574" s="12"/>
      <c r="T574" s="12"/>
      <c r="U574" s="12"/>
      <c r="V574" s="19">
        <f t="shared" si="374"/>
        <v>0</v>
      </c>
      <c r="W574" s="41">
        <f t="shared" si="375"/>
        <v>0</v>
      </c>
      <c r="X574" s="21">
        <f t="shared" si="376"/>
        <v>1</v>
      </c>
      <c r="Y574" s="24"/>
      <c r="Z574" s="32"/>
      <c r="AA574" s="251">
        <v>1500</v>
      </c>
      <c r="AB574" s="27">
        <f t="shared" si="367"/>
        <v>1500</v>
      </c>
    </row>
    <row r="575" spans="1:28" ht="15" customHeight="1">
      <c r="A575" s="254">
        <v>9</v>
      </c>
      <c r="B575" s="261" t="s">
        <v>398</v>
      </c>
      <c r="C575" s="23" t="s">
        <v>39</v>
      </c>
      <c r="D575" s="9">
        <v>20</v>
      </c>
      <c r="E575" s="9"/>
      <c r="F575" s="9"/>
      <c r="G575" s="2">
        <f t="shared" si="368"/>
        <v>20</v>
      </c>
      <c r="H575" s="41">
        <f t="shared" si="369"/>
        <v>10000</v>
      </c>
      <c r="I575" s="12"/>
      <c r="J575" s="12"/>
      <c r="K575" s="12"/>
      <c r="L575" s="2">
        <f t="shared" si="370"/>
        <v>0</v>
      </c>
      <c r="M575" s="41">
        <f t="shared" si="371"/>
        <v>0</v>
      </c>
      <c r="N575" s="12"/>
      <c r="O575" s="12"/>
      <c r="P575" s="12"/>
      <c r="Q575" s="2">
        <f t="shared" si="372"/>
        <v>0</v>
      </c>
      <c r="R575" s="41">
        <f t="shared" si="373"/>
        <v>0</v>
      </c>
      <c r="S575" s="12"/>
      <c r="T575" s="12"/>
      <c r="U575" s="12"/>
      <c r="V575" s="19">
        <f t="shared" si="374"/>
        <v>0</v>
      </c>
      <c r="W575" s="41">
        <f t="shared" si="375"/>
        <v>0</v>
      </c>
      <c r="X575" s="21">
        <f t="shared" si="376"/>
        <v>20</v>
      </c>
      <c r="Y575" s="24"/>
      <c r="Z575" s="32"/>
      <c r="AA575" s="251">
        <v>500</v>
      </c>
      <c r="AB575" s="27">
        <f t="shared" si="367"/>
        <v>10000</v>
      </c>
    </row>
    <row r="576" spans="1:28" ht="15" customHeight="1">
      <c r="A576" s="254">
        <v>10</v>
      </c>
      <c r="B576" s="261" t="s">
        <v>417</v>
      </c>
      <c r="C576" s="23" t="s">
        <v>319</v>
      </c>
      <c r="D576" s="9">
        <v>1</v>
      </c>
      <c r="E576" s="9"/>
      <c r="F576" s="9"/>
      <c r="G576" s="2">
        <f t="shared" si="368"/>
        <v>1</v>
      </c>
      <c r="H576" s="41">
        <f t="shared" si="369"/>
        <v>500</v>
      </c>
      <c r="I576" s="12"/>
      <c r="J576" s="12"/>
      <c r="K576" s="12"/>
      <c r="L576" s="2">
        <f t="shared" si="370"/>
        <v>0</v>
      </c>
      <c r="M576" s="41">
        <f t="shared" si="371"/>
        <v>0</v>
      </c>
      <c r="N576" s="12"/>
      <c r="O576" s="12"/>
      <c r="P576" s="12"/>
      <c r="Q576" s="2">
        <f t="shared" si="372"/>
        <v>0</v>
      </c>
      <c r="R576" s="41">
        <f t="shared" si="373"/>
        <v>0</v>
      </c>
      <c r="S576" s="12"/>
      <c r="T576" s="12"/>
      <c r="U576" s="12"/>
      <c r="V576" s="19">
        <f t="shared" si="374"/>
        <v>0</v>
      </c>
      <c r="W576" s="41">
        <f t="shared" si="375"/>
        <v>0</v>
      </c>
      <c r="X576" s="21">
        <f t="shared" si="376"/>
        <v>1</v>
      </c>
      <c r="Y576" s="24"/>
      <c r="Z576" s="32"/>
      <c r="AA576" s="251">
        <v>500</v>
      </c>
      <c r="AB576" s="27">
        <f t="shared" si="367"/>
        <v>500</v>
      </c>
    </row>
    <row r="577" spans="1:28" ht="15" customHeight="1">
      <c r="A577" s="254">
        <v>11</v>
      </c>
      <c r="B577" s="261" t="s">
        <v>421</v>
      </c>
      <c r="C577" s="23" t="s">
        <v>320</v>
      </c>
      <c r="D577" s="9">
        <v>1</v>
      </c>
      <c r="E577" s="9"/>
      <c r="F577" s="9"/>
      <c r="G577" s="2">
        <f t="shared" si="368"/>
        <v>1</v>
      </c>
      <c r="H577" s="41">
        <f t="shared" si="369"/>
        <v>400</v>
      </c>
      <c r="I577" s="12"/>
      <c r="J577" s="12"/>
      <c r="K577" s="12"/>
      <c r="L577" s="2">
        <f t="shared" si="370"/>
        <v>0</v>
      </c>
      <c r="M577" s="41">
        <f t="shared" si="371"/>
        <v>0</v>
      </c>
      <c r="N577" s="12"/>
      <c r="O577" s="12"/>
      <c r="P577" s="12"/>
      <c r="Q577" s="2">
        <f t="shared" si="372"/>
        <v>0</v>
      </c>
      <c r="R577" s="41">
        <f t="shared" si="373"/>
        <v>0</v>
      </c>
      <c r="S577" s="12"/>
      <c r="T577" s="12"/>
      <c r="U577" s="12"/>
      <c r="V577" s="19">
        <f t="shared" si="374"/>
        <v>0</v>
      </c>
      <c r="W577" s="41">
        <f t="shared" si="375"/>
        <v>0</v>
      </c>
      <c r="X577" s="21">
        <f t="shared" si="376"/>
        <v>1</v>
      </c>
      <c r="Y577" s="24"/>
      <c r="Z577" s="32"/>
      <c r="AA577" s="251">
        <v>400</v>
      </c>
      <c r="AB577" s="27">
        <f t="shared" si="367"/>
        <v>400</v>
      </c>
    </row>
    <row r="578" spans="1:28" ht="15" customHeight="1">
      <c r="A578" s="254">
        <v>12</v>
      </c>
      <c r="B578" s="261" t="s">
        <v>422</v>
      </c>
      <c r="C578" s="23" t="s">
        <v>319</v>
      </c>
      <c r="D578" s="9"/>
      <c r="E578" s="9"/>
      <c r="F578" s="9"/>
      <c r="G578" s="2">
        <f t="shared" si="368"/>
        <v>0</v>
      </c>
      <c r="H578" s="41">
        <f t="shared" si="369"/>
        <v>0</v>
      </c>
      <c r="I578" s="12"/>
      <c r="J578" s="12"/>
      <c r="K578" s="12"/>
      <c r="L578" s="2">
        <f t="shared" si="370"/>
        <v>0</v>
      </c>
      <c r="M578" s="41">
        <f t="shared" si="371"/>
        <v>0</v>
      </c>
      <c r="N578" s="12">
        <v>1</v>
      </c>
      <c r="O578" s="12"/>
      <c r="P578" s="12"/>
      <c r="Q578" s="2">
        <f t="shared" si="372"/>
        <v>1</v>
      </c>
      <c r="R578" s="41">
        <f t="shared" si="373"/>
        <v>2000</v>
      </c>
      <c r="S578" s="12"/>
      <c r="T578" s="12"/>
      <c r="U578" s="12"/>
      <c r="V578" s="19">
        <f t="shared" si="374"/>
        <v>0</v>
      </c>
      <c r="W578" s="41">
        <f t="shared" si="375"/>
        <v>0</v>
      </c>
      <c r="X578" s="21">
        <f t="shared" si="376"/>
        <v>1</v>
      </c>
      <c r="Y578" s="24"/>
      <c r="Z578" s="32"/>
      <c r="AA578" s="251">
        <v>2000</v>
      </c>
      <c r="AB578" s="27">
        <f t="shared" si="367"/>
        <v>2000</v>
      </c>
    </row>
    <row r="579" spans="1:28" ht="15" customHeight="1">
      <c r="A579" s="254">
        <v>13</v>
      </c>
      <c r="B579" s="261" t="s">
        <v>344</v>
      </c>
      <c r="C579" s="23" t="s">
        <v>345</v>
      </c>
      <c r="D579" s="9"/>
      <c r="E579" s="9"/>
      <c r="F579" s="9"/>
      <c r="G579" s="2">
        <f t="shared" si="368"/>
        <v>0</v>
      </c>
      <c r="H579" s="41">
        <f t="shared" si="369"/>
        <v>0</v>
      </c>
      <c r="I579" s="12"/>
      <c r="J579" s="12"/>
      <c r="K579" s="12"/>
      <c r="L579" s="2">
        <f t="shared" si="370"/>
        <v>0</v>
      </c>
      <c r="M579" s="41">
        <f t="shared" si="371"/>
        <v>0</v>
      </c>
      <c r="N579" s="12">
        <v>10</v>
      </c>
      <c r="O579" s="12"/>
      <c r="P579" s="12"/>
      <c r="Q579" s="2">
        <f t="shared" si="372"/>
        <v>10</v>
      </c>
      <c r="R579" s="41">
        <f t="shared" si="373"/>
        <v>700</v>
      </c>
      <c r="S579" s="12"/>
      <c r="T579" s="12"/>
      <c r="U579" s="12"/>
      <c r="V579" s="19">
        <f t="shared" si="374"/>
        <v>0</v>
      </c>
      <c r="W579" s="41">
        <f t="shared" si="375"/>
        <v>0</v>
      </c>
      <c r="X579" s="21">
        <f t="shared" si="376"/>
        <v>10</v>
      </c>
      <c r="Y579" s="24"/>
      <c r="Z579" s="32"/>
      <c r="AA579" s="251">
        <v>70</v>
      </c>
      <c r="AB579" s="27">
        <f t="shared" si="367"/>
        <v>700</v>
      </c>
    </row>
    <row r="580" spans="1:28" ht="15" customHeight="1">
      <c r="A580" s="254">
        <v>14</v>
      </c>
      <c r="B580" s="261" t="s">
        <v>331</v>
      </c>
      <c r="C580" s="23" t="s">
        <v>39</v>
      </c>
      <c r="D580" s="9"/>
      <c r="E580" s="9"/>
      <c r="F580" s="9"/>
      <c r="G580" s="2">
        <f t="shared" si="368"/>
        <v>0</v>
      </c>
      <c r="H580" s="41">
        <f t="shared" si="369"/>
        <v>0</v>
      </c>
      <c r="I580" s="12"/>
      <c r="J580" s="12"/>
      <c r="K580" s="12">
        <v>30</v>
      </c>
      <c r="L580" s="2">
        <f t="shared" si="370"/>
        <v>30</v>
      </c>
      <c r="M580" s="41">
        <f t="shared" si="371"/>
        <v>15270</v>
      </c>
      <c r="N580" s="12"/>
      <c r="O580" s="12"/>
      <c r="P580" s="12"/>
      <c r="Q580" s="2">
        <f t="shared" si="372"/>
        <v>0</v>
      </c>
      <c r="R580" s="41">
        <f t="shared" si="373"/>
        <v>0</v>
      </c>
      <c r="S580" s="12"/>
      <c r="T580" s="12"/>
      <c r="U580" s="12"/>
      <c r="V580" s="19">
        <f t="shared" si="374"/>
        <v>0</v>
      </c>
      <c r="W580" s="41">
        <f t="shared" si="375"/>
        <v>0</v>
      </c>
      <c r="X580" s="21">
        <f t="shared" si="376"/>
        <v>30</v>
      </c>
      <c r="Y580" s="24"/>
      <c r="Z580" s="32"/>
      <c r="AA580" s="251">
        <v>509</v>
      </c>
      <c r="AB580" s="27">
        <f t="shared" si="367"/>
        <v>15270</v>
      </c>
    </row>
    <row r="581" spans="1:28" ht="15" customHeight="1">
      <c r="A581" s="254">
        <v>15</v>
      </c>
      <c r="B581" s="261" t="s">
        <v>395</v>
      </c>
      <c r="C581" s="23" t="s">
        <v>394</v>
      </c>
      <c r="D581" s="9">
        <v>1</v>
      </c>
      <c r="E581" s="9"/>
      <c r="F581" s="9"/>
      <c r="G581" s="2">
        <f t="shared" si="368"/>
        <v>1</v>
      </c>
      <c r="H581" s="41">
        <f t="shared" si="369"/>
        <v>3000</v>
      </c>
      <c r="I581" s="12"/>
      <c r="J581" s="12"/>
      <c r="K581" s="12"/>
      <c r="L581" s="2">
        <f t="shared" si="370"/>
        <v>0</v>
      </c>
      <c r="M581" s="41">
        <f t="shared" si="371"/>
        <v>0</v>
      </c>
      <c r="N581" s="12"/>
      <c r="O581" s="12"/>
      <c r="P581" s="12"/>
      <c r="Q581" s="2">
        <f t="shared" si="372"/>
        <v>0</v>
      </c>
      <c r="R581" s="41">
        <f t="shared" si="373"/>
        <v>0</v>
      </c>
      <c r="S581" s="12"/>
      <c r="T581" s="12"/>
      <c r="U581" s="12"/>
      <c r="V581" s="19">
        <f t="shared" si="374"/>
        <v>0</v>
      </c>
      <c r="W581" s="41">
        <f t="shared" si="375"/>
        <v>0</v>
      </c>
      <c r="X581" s="21">
        <f t="shared" si="376"/>
        <v>1</v>
      </c>
      <c r="Y581" s="24"/>
      <c r="Z581" s="32"/>
      <c r="AA581" s="251">
        <v>3000</v>
      </c>
      <c r="AB581" s="27">
        <f t="shared" si="367"/>
        <v>3000</v>
      </c>
    </row>
    <row r="582" spans="1:28" ht="15" customHeight="1">
      <c r="A582" s="254">
        <v>16</v>
      </c>
      <c r="B582" s="261" t="s">
        <v>342</v>
      </c>
      <c r="C582" s="23" t="s">
        <v>320</v>
      </c>
      <c r="D582" s="9"/>
      <c r="E582" s="9"/>
      <c r="F582" s="9"/>
      <c r="G582" s="2">
        <f t="shared" si="368"/>
        <v>0</v>
      </c>
      <c r="H582" s="41">
        <f t="shared" si="369"/>
        <v>0</v>
      </c>
      <c r="I582" s="12"/>
      <c r="J582" s="12"/>
      <c r="K582" s="12"/>
      <c r="L582" s="2">
        <f t="shared" si="370"/>
        <v>0</v>
      </c>
      <c r="M582" s="41">
        <f t="shared" si="371"/>
        <v>0</v>
      </c>
      <c r="N582" s="12">
        <v>4</v>
      </c>
      <c r="O582" s="12"/>
      <c r="P582" s="12"/>
      <c r="Q582" s="2">
        <f t="shared" si="372"/>
        <v>4</v>
      </c>
      <c r="R582" s="41">
        <f t="shared" si="373"/>
        <v>4000</v>
      </c>
      <c r="S582" s="12"/>
      <c r="T582" s="12"/>
      <c r="U582" s="12"/>
      <c r="V582" s="19">
        <f t="shared" si="374"/>
        <v>0</v>
      </c>
      <c r="W582" s="41">
        <f t="shared" si="375"/>
        <v>0</v>
      </c>
      <c r="X582" s="21">
        <f t="shared" si="376"/>
        <v>4</v>
      </c>
      <c r="Y582" s="24"/>
      <c r="Z582" s="32"/>
      <c r="AA582" s="251">
        <v>1000</v>
      </c>
      <c r="AB582" s="27">
        <f t="shared" si="367"/>
        <v>4000</v>
      </c>
    </row>
    <row r="583" spans="1:28" ht="15" customHeight="1">
      <c r="A583" s="254">
        <v>17</v>
      </c>
      <c r="B583" s="261" t="s">
        <v>423</v>
      </c>
      <c r="C583" s="23" t="s">
        <v>321</v>
      </c>
      <c r="D583" s="9">
        <v>1</v>
      </c>
      <c r="E583" s="9"/>
      <c r="F583" s="9"/>
      <c r="G583" s="2">
        <f t="shared" si="368"/>
        <v>1</v>
      </c>
      <c r="H583" s="41">
        <f t="shared" si="369"/>
        <v>500</v>
      </c>
      <c r="I583" s="12"/>
      <c r="J583" s="12"/>
      <c r="K583" s="12"/>
      <c r="L583" s="2">
        <f t="shared" si="370"/>
        <v>0</v>
      </c>
      <c r="M583" s="41">
        <f t="shared" si="371"/>
        <v>0</v>
      </c>
      <c r="N583" s="12"/>
      <c r="O583" s="12"/>
      <c r="P583" s="12"/>
      <c r="Q583" s="2">
        <f t="shared" si="372"/>
        <v>0</v>
      </c>
      <c r="R583" s="41">
        <f t="shared" si="373"/>
        <v>0</v>
      </c>
      <c r="S583" s="12"/>
      <c r="T583" s="12"/>
      <c r="U583" s="12"/>
      <c r="V583" s="19">
        <f t="shared" si="374"/>
        <v>0</v>
      </c>
      <c r="W583" s="41">
        <f t="shared" si="375"/>
        <v>0</v>
      </c>
      <c r="X583" s="21">
        <f t="shared" si="376"/>
        <v>1</v>
      </c>
      <c r="Y583" s="24"/>
      <c r="Z583" s="32"/>
      <c r="AA583" s="251">
        <v>500</v>
      </c>
      <c r="AB583" s="27">
        <f t="shared" si="367"/>
        <v>500</v>
      </c>
    </row>
    <row r="584" spans="1:28" ht="15" customHeight="1">
      <c r="A584" s="254">
        <v>18</v>
      </c>
      <c r="B584" s="261" t="s">
        <v>396</v>
      </c>
      <c r="C584" s="23" t="s">
        <v>75</v>
      </c>
      <c r="D584" s="9"/>
      <c r="E584" s="9"/>
      <c r="F584" s="9"/>
      <c r="G584" s="2">
        <f t="shared" si="368"/>
        <v>0</v>
      </c>
      <c r="H584" s="41">
        <f t="shared" si="369"/>
        <v>0</v>
      </c>
      <c r="I584" s="12"/>
      <c r="J584" s="12"/>
      <c r="K584" s="12"/>
      <c r="L584" s="2">
        <f t="shared" si="370"/>
        <v>0</v>
      </c>
      <c r="M584" s="41">
        <f t="shared" si="371"/>
        <v>0</v>
      </c>
      <c r="N584" s="12">
        <v>1</v>
      </c>
      <c r="O584" s="12"/>
      <c r="P584" s="12"/>
      <c r="Q584" s="2">
        <f t="shared" si="372"/>
        <v>1</v>
      </c>
      <c r="R584" s="41">
        <f t="shared" si="373"/>
        <v>2000</v>
      </c>
      <c r="S584" s="12"/>
      <c r="T584" s="12"/>
      <c r="U584" s="12"/>
      <c r="V584" s="19">
        <f t="shared" si="374"/>
        <v>0</v>
      </c>
      <c r="W584" s="41">
        <f t="shared" si="375"/>
        <v>0</v>
      </c>
      <c r="X584" s="21">
        <f t="shared" si="376"/>
        <v>1</v>
      </c>
      <c r="Y584" s="24"/>
      <c r="Z584" s="32"/>
      <c r="AA584" s="251">
        <v>2000</v>
      </c>
      <c r="AB584" s="27">
        <f t="shared" si="367"/>
        <v>2000</v>
      </c>
    </row>
    <row r="585" spans="1:28" ht="15" customHeight="1">
      <c r="A585" s="254">
        <v>19</v>
      </c>
      <c r="B585" s="261" t="s">
        <v>401</v>
      </c>
      <c r="C585" s="23" t="s">
        <v>39</v>
      </c>
      <c r="D585" s="9">
        <v>1</v>
      </c>
      <c r="E585" s="9"/>
      <c r="F585" s="9"/>
      <c r="G585" s="2">
        <f t="shared" si="368"/>
        <v>1</v>
      </c>
      <c r="H585" s="41">
        <f t="shared" si="369"/>
        <v>2000</v>
      </c>
      <c r="I585" s="12"/>
      <c r="J585" s="12"/>
      <c r="K585" s="12"/>
      <c r="L585" s="2">
        <f t="shared" si="370"/>
        <v>0</v>
      </c>
      <c r="M585" s="41">
        <f t="shared" si="371"/>
        <v>0</v>
      </c>
      <c r="N585" s="12"/>
      <c r="O585" s="12"/>
      <c r="P585" s="12"/>
      <c r="Q585" s="2">
        <f t="shared" si="372"/>
        <v>0</v>
      </c>
      <c r="R585" s="41">
        <f t="shared" si="373"/>
        <v>0</v>
      </c>
      <c r="S585" s="12"/>
      <c r="T585" s="12"/>
      <c r="U585" s="12"/>
      <c r="V585" s="19">
        <f t="shared" si="374"/>
        <v>0</v>
      </c>
      <c r="W585" s="41">
        <f t="shared" si="375"/>
        <v>0</v>
      </c>
      <c r="X585" s="21">
        <f t="shared" si="376"/>
        <v>1</v>
      </c>
      <c r="Y585" s="24"/>
      <c r="Z585" s="32"/>
      <c r="AA585" s="251">
        <v>2000</v>
      </c>
      <c r="AB585" s="27">
        <f t="shared" si="367"/>
        <v>2000</v>
      </c>
    </row>
    <row r="586" spans="1:28" ht="15" customHeight="1">
      <c r="A586" s="254">
        <v>20</v>
      </c>
      <c r="B586" s="261" t="s">
        <v>323</v>
      </c>
      <c r="C586" s="23" t="s">
        <v>39</v>
      </c>
      <c r="D586" s="9">
        <v>3</v>
      </c>
      <c r="E586" s="9"/>
      <c r="F586" s="9"/>
      <c r="G586" s="2">
        <f t="shared" si="368"/>
        <v>3</v>
      </c>
      <c r="H586" s="41">
        <f t="shared" si="369"/>
        <v>3000</v>
      </c>
      <c r="I586" s="12"/>
      <c r="J586" s="12"/>
      <c r="K586" s="12"/>
      <c r="L586" s="2">
        <f t="shared" si="370"/>
        <v>0</v>
      </c>
      <c r="M586" s="41">
        <f t="shared" si="371"/>
        <v>0</v>
      </c>
      <c r="N586" s="12"/>
      <c r="O586" s="12"/>
      <c r="P586" s="12"/>
      <c r="Q586" s="2">
        <f t="shared" si="372"/>
        <v>0</v>
      </c>
      <c r="R586" s="41">
        <f t="shared" si="373"/>
        <v>0</v>
      </c>
      <c r="S586" s="12"/>
      <c r="T586" s="12"/>
      <c r="U586" s="12"/>
      <c r="V586" s="19">
        <f t="shared" si="374"/>
        <v>0</v>
      </c>
      <c r="W586" s="41">
        <f t="shared" si="375"/>
        <v>0</v>
      </c>
      <c r="X586" s="21">
        <f t="shared" si="376"/>
        <v>3</v>
      </c>
      <c r="Y586" s="24"/>
      <c r="Z586" s="32"/>
      <c r="AA586" s="251">
        <v>1000</v>
      </c>
      <c r="AB586" s="27">
        <f t="shared" si="367"/>
        <v>3000</v>
      </c>
    </row>
    <row r="587" spans="1:28" ht="15" customHeight="1">
      <c r="A587" s="254">
        <v>21</v>
      </c>
      <c r="B587" s="261" t="s">
        <v>389</v>
      </c>
      <c r="C587" s="23" t="s">
        <v>319</v>
      </c>
      <c r="D587" s="9"/>
      <c r="E587" s="9"/>
      <c r="F587" s="9"/>
      <c r="G587" s="2">
        <f t="shared" si="368"/>
        <v>0</v>
      </c>
      <c r="H587" s="41">
        <f t="shared" si="369"/>
        <v>0</v>
      </c>
      <c r="I587" s="12"/>
      <c r="J587" s="12"/>
      <c r="K587" s="12"/>
      <c r="L587" s="2">
        <f t="shared" si="370"/>
        <v>0</v>
      </c>
      <c r="M587" s="41">
        <f t="shared" si="371"/>
        <v>0</v>
      </c>
      <c r="N587" s="12">
        <v>1</v>
      </c>
      <c r="O587" s="12"/>
      <c r="P587" s="12"/>
      <c r="Q587" s="2">
        <f t="shared" si="372"/>
        <v>1</v>
      </c>
      <c r="R587" s="41">
        <f t="shared" si="373"/>
        <v>1000</v>
      </c>
      <c r="S587" s="12"/>
      <c r="T587" s="12"/>
      <c r="U587" s="12"/>
      <c r="V587" s="19">
        <f t="shared" si="374"/>
        <v>0</v>
      </c>
      <c r="W587" s="41">
        <f t="shared" si="375"/>
        <v>0</v>
      </c>
      <c r="X587" s="21">
        <f t="shared" si="376"/>
        <v>1</v>
      </c>
      <c r="Y587" s="24"/>
      <c r="Z587" s="32"/>
      <c r="AA587" s="251">
        <v>1000</v>
      </c>
      <c r="AB587" s="27">
        <f t="shared" si="367"/>
        <v>1000</v>
      </c>
    </row>
    <row r="588" spans="1:28" ht="15" customHeight="1">
      <c r="A588" s="254">
        <v>22</v>
      </c>
      <c r="B588" s="261" t="s">
        <v>424</v>
      </c>
      <c r="C588" s="23" t="s">
        <v>324</v>
      </c>
      <c r="D588" s="9">
        <v>1</v>
      </c>
      <c r="E588" s="9"/>
      <c r="F588" s="9"/>
      <c r="G588" s="2">
        <f t="shared" si="368"/>
        <v>1</v>
      </c>
      <c r="H588" s="41">
        <f t="shared" si="369"/>
        <v>500</v>
      </c>
      <c r="I588" s="12"/>
      <c r="J588" s="12"/>
      <c r="K588" s="12"/>
      <c r="L588" s="2">
        <f t="shared" si="370"/>
        <v>0</v>
      </c>
      <c r="M588" s="41">
        <f t="shared" si="371"/>
        <v>0</v>
      </c>
      <c r="N588" s="12"/>
      <c r="O588" s="12"/>
      <c r="P588" s="12"/>
      <c r="Q588" s="2">
        <f t="shared" si="372"/>
        <v>0</v>
      </c>
      <c r="R588" s="41">
        <f t="shared" si="373"/>
        <v>0</v>
      </c>
      <c r="S588" s="12"/>
      <c r="T588" s="12"/>
      <c r="U588" s="12"/>
      <c r="V588" s="19">
        <f t="shared" si="374"/>
        <v>0</v>
      </c>
      <c r="W588" s="41">
        <f t="shared" si="375"/>
        <v>0</v>
      </c>
      <c r="X588" s="21">
        <f t="shared" si="376"/>
        <v>1</v>
      </c>
      <c r="Y588" s="24"/>
      <c r="Z588" s="32"/>
      <c r="AA588" s="251">
        <v>500</v>
      </c>
      <c r="AB588" s="27">
        <f t="shared" si="367"/>
        <v>500</v>
      </c>
    </row>
    <row r="589" spans="1:28" ht="15" customHeight="1">
      <c r="A589" s="254">
        <v>23</v>
      </c>
      <c r="B589" s="261" t="s">
        <v>425</v>
      </c>
      <c r="C589" s="23" t="s">
        <v>325</v>
      </c>
      <c r="D589" s="9">
        <v>1</v>
      </c>
      <c r="E589" s="9"/>
      <c r="F589" s="9"/>
      <c r="G589" s="2">
        <f t="shared" si="368"/>
        <v>1</v>
      </c>
      <c r="H589" s="41">
        <f t="shared" si="369"/>
        <v>500</v>
      </c>
      <c r="I589" s="12"/>
      <c r="J589" s="12"/>
      <c r="K589" s="12"/>
      <c r="L589" s="2">
        <f t="shared" si="370"/>
        <v>0</v>
      </c>
      <c r="M589" s="41">
        <f t="shared" si="371"/>
        <v>0</v>
      </c>
      <c r="N589" s="12"/>
      <c r="O589" s="12"/>
      <c r="P589" s="12"/>
      <c r="Q589" s="2">
        <f t="shared" si="372"/>
        <v>0</v>
      </c>
      <c r="R589" s="41">
        <f t="shared" si="373"/>
        <v>0</v>
      </c>
      <c r="S589" s="12"/>
      <c r="T589" s="12"/>
      <c r="U589" s="12"/>
      <c r="V589" s="19">
        <f t="shared" si="374"/>
        <v>0</v>
      </c>
      <c r="W589" s="41">
        <f t="shared" si="375"/>
        <v>0</v>
      </c>
      <c r="X589" s="21">
        <f t="shared" si="376"/>
        <v>1</v>
      </c>
      <c r="Y589" s="24"/>
      <c r="Z589" s="32"/>
      <c r="AA589" s="251">
        <v>500</v>
      </c>
      <c r="AB589" s="27">
        <f t="shared" si="367"/>
        <v>500</v>
      </c>
    </row>
    <row r="590" spans="1:28" ht="15" customHeight="1">
      <c r="A590" s="254">
        <v>24</v>
      </c>
      <c r="B590" s="261" t="s">
        <v>426</v>
      </c>
      <c r="C590" s="23" t="s">
        <v>321</v>
      </c>
      <c r="D590" s="9">
        <v>1</v>
      </c>
      <c r="E590" s="9"/>
      <c r="F590" s="9"/>
      <c r="G590" s="2">
        <f t="shared" si="368"/>
        <v>1</v>
      </c>
      <c r="H590" s="41">
        <f t="shared" si="369"/>
        <v>500</v>
      </c>
      <c r="I590" s="12"/>
      <c r="J590" s="12"/>
      <c r="K590" s="12"/>
      <c r="L590" s="2">
        <f t="shared" si="370"/>
        <v>0</v>
      </c>
      <c r="M590" s="41">
        <f t="shared" si="371"/>
        <v>0</v>
      </c>
      <c r="N590" s="12"/>
      <c r="O590" s="12"/>
      <c r="P590" s="12"/>
      <c r="Q590" s="2">
        <f t="shared" si="372"/>
        <v>0</v>
      </c>
      <c r="R590" s="41">
        <f t="shared" si="373"/>
        <v>0</v>
      </c>
      <c r="S590" s="12"/>
      <c r="T590" s="12"/>
      <c r="U590" s="12"/>
      <c r="V590" s="19">
        <f t="shared" si="374"/>
        <v>0</v>
      </c>
      <c r="W590" s="41">
        <f t="shared" si="375"/>
        <v>0</v>
      </c>
      <c r="X590" s="21">
        <f t="shared" si="376"/>
        <v>1</v>
      </c>
      <c r="Y590" s="24"/>
      <c r="Z590" s="32"/>
      <c r="AA590" s="251">
        <v>500</v>
      </c>
      <c r="AB590" s="27">
        <f t="shared" si="367"/>
        <v>500</v>
      </c>
    </row>
    <row r="591" spans="1:28" ht="15" customHeight="1">
      <c r="A591" s="254">
        <v>25</v>
      </c>
      <c r="B591" s="261" t="s">
        <v>427</v>
      </c>
      <c r="C591" s="23" t="s">
        <v>39</v>
      </c>
      <c r="D591" s="9">
        <v>5</v>
      </c>
      <c r="E591" s="9"/>
      <c r="F591" s="9"/>
      <c r="G591" s="2">
        <f t="shared" si="368"/>
        <v>5</v>
      </c>
      <c r="H591" s="41">
        <f t="shared" si="369"/>
        <v>5000</v>
      </c>
      <c r="I591" s="12"/>
      <c r="J591" s="12"/>
      <c r="K591" s="12"/>
      <c r="L591" s="2">
        <f t="shared" si="370"/>
        <v>0</v>
      </c>
      <c r="M591" s="41">
        <f t="shared" si="371"/>
        <v>0</v>
      </c>
      <c r="N591" s="12"/>
      <c r="O591" s="12"/>
      <c r="P591" s="12"/>
      <c r="Q591" s="2">
        <f t="shared" si="372"/>
        <v>0</v>
      </c>
      <c r="R591" s="41">
        <f t="shared" si="373"/>
        <v>0</v>
      </c>
      <c r="S591" s="12"/>
      <c r="T591" s="12"/>
      <c r="U591" s="12"/>
      <c r="V591" s="19">
        <f t="shared" si="374"/>
        <v>0</v>
      </c>
      <c r="W591" s="41">
        <f t="shared" si="375"/>
        <v>0</v>
      </c>
      <c r="X591" s="21">
        <f t="shared" si="376"/>
        <v>5</v>
      </c>
      <c r="Y591" s="24"/>
      <c r="Z591" s="32"/>
      <c r="AA591" s="251">
        <v>1000</v>
      </c>
      <c r="AB591" s="27">
        <f t="shared" si="367"/>
        <v>5000</v>
      </c>
    </row>
    <row r="592" spans="1:28" ht="15" customHeight="1">
      <c r="A592" s="254">
        <v>26</v>
      </c>
      <c r="B592" s="261" t="s">
        <v>295</v>
      </c>
      <c r="C592" s="23" t="s">
        <v>39</v>
      </c>
      <c r="D592" s="9">
        <v>4</v>
      </c>
      <c r="E592" s="9"/>
      <c r="F592" s="9"/>
      <c r="G592" s="2">
        <f t="shared" si="368"/>
        <v>4</v>
      </c>
      <c r="H592" s="41">
        <f t="shared" si="369"/>
        <v>8000</v>
      </c>
      <c r="I592" s="12"/>
      <c r="J592" s="12"/>
      <c r="K592" s="12"/>
      <c r="L592" s="2">
        <f t="shared" si="370"/>
        <v>0</v>
      </c>
      <c r="M592" s="41">
        <f t="shared" si="371"/>
        <v>0</v>
      </c>
      <c r="N592" s="12"/>
      <c r="O592" s="12"/>
      <c r="P592" s="12"/>
      <c r="Q592" s="2">
        <f t="shared" si="372"/>
        <v>0</v>
      </c>
      <c r="R592" s="41">
        <f t="shared" si="373"/>
        <v>0</v>
      </c>
      <c r="S592" s="12"/>
      <c r="T592" s="12"/>
      <c r="U592" s="12"/>
      <c r="V592" s="19">
        <f t="shared" si="374"/>
        <v>0</v>
      </c>
      <c r="W592" s="41">
        <f t="shared" si="375"/>
        <v>0</v>
      </c>
      <c r="X592" s="21">
        <f t="shared" si="376"/>
        <v>4</v>
      </c>
      <c r="Y592" s="24"/>
      <c r="Z592" s="32"/>
      <c r="AA592" s="251">
        <v>2000</v>
      </c>
      <c r="AB592" s="27">
        <f t="shared" si="367"/>
        <v>8000</v>
      </c>
    </row>
    <row r="593" spans="1:28" ht="15" customHeight="1">
      <c r="A593" s="254">
        <v>27</v>
      </c>
      <c r="B593" s="261" t="s">
        <v>428</v>
      </c>
      <c r="C593" s="23" t="s">
        <v>320</v>
      </c>
      <c r="D593" s="9"/>
      <c r="E593" s="9"/>
      <c r="F593" s="9"/>
      <c r="G593" s="2">
        <f t="shared" si="368"/>
        <v>0</v>
      </c>
      <c r="H593" s="41">
        <f t="shared" si="369"/>
        <v>0</v>
      </c>
      <c r="I593" s="12"/>
      <c r="J593" s="12"/>
      <c r="K593" s="12"/>
      <c r="L593" s="2">
        <f t="shared" si="370"/>
        <v>0</v>
      </c>
      <c r="M593" s="41">
        <f t="shared" si="371"/>
        <v>0</v>
      </c>
      <c r="N593" s="12">
        <v>1</v>
      </c>
      <c r="O593" s="12"/>
      <c r="P593" s="12"/>
      <c r="Q593" s="2">
        <f t="shared" si="372"/>
        <v>1</v>
      </c>
      <c r="R593" s="41">
        <f t="shared" si="373"/>
        <v>1600</v>
      </c>
      <c r="S593" s="12"/>
      <c r="T593" s="12"/>
      <c r="U593" s="12"/>
      <c r="V593" s="19">
        <f t="shared" si="374"/>
        <v>0</v>
      </c>
      <c r="W593" s="41">
        <f t="shared" si="375"/>
        <v>0</v>
      </c>
      <c r="X593" s="21">
        <f t="shared" si="376"/>
        <v>1</v>
      </c>
      <c r="Y593" s="24"/>
      <c r="Z593" s="32"/>
      <c r="AA593" s="251">
        <v>1600</v>
      </c>
      <c r="AB593" s="27">
        <f t="shared" si="367"/>
        <v>1600</v>
      </c>
    </row>
    <row r="594" spans="1:28" ht="15" customHeight="1">
      <c r="A594" s="254">
        <v>28</v>
      </c>
      <c r="B594" s="261" t="s">
        <v>429</v>
      </c>
      <c r="C594" s="23" t="s">
        <v>320</v>
      </c>
      <c r="D594" s="9"/>
      <c r="E594" s="9"/>
      <c r="F594" s="9"/>
      <c r="G594" s="2">
        <f t="shared" si="368"/>
        <v>0</v>
      </c>
      <c r="H594" s="41">
        <f t="shared" si="369"/>
        <v>0</v>
      </c>
      <c r="I594" s="12"/>
      <c r="J594" s="12"/>
      <c r="K594" s="12"/>
      <c r="L594" s="2">
        <f t="shared" si="370"/>
        <v>0</v>
      </c>
      <c r="M594" s="41">
        <f t="shared" si="371"/>
        <v>0</v>
      </c>
      <c r="N594" s="12">
        <v>1</v>
      </c>
      <c r="O594" s="12"/>
      <c r="P594" s="12"/>
      <c r="Q594" s="2">
        <f t="shared" si="372"/>
        <v>1</v>
      </c>
      <c r="R594" s="41">
        <f t="shared" si="373"/>
        <v>900</v>
      </c>
      <c r="S594" s="12"/>
      <c r="T594" s="12"/>
      <c r="U594" s="12"/>
      <c r="V594" s="19">
        <f t="shared" si="374"/>
        <v>0</v>
      </c>
      <c r="W594" s="41">
        <f t="shared" si="375"/>
        <v>0</v>
      </c>
      <c r="X594" s="21">
        <f t="shared" si="376"/>
        <v>1</v>
      </c>
      <c r="Y594" s="24"/>
      <c r="Z594" s="32"/>
      <c r="AA594" s="251">
        <v>900</v>
      </c>
      <c r="AB594" s="27">
        <f t="shared" si="367"/>
        <v>900</v>
      </c>
    </row>
    <row r="595" spans="1:28" ht="15" customHeight="1">
      <c r="A595" s="101">
        <v>29</v>
      </c>
      <c r="B595" s="255" t="s">
        <v>430</v>
      </c>
      <c r="C595" s="20" t="s">
        <v>320</v>
      </c>
      <c r="D595" s="1"/>
      <c r="E595" s="1"/>
      <c r="F595" s="1"/>
      <c r="G595" s="2">
        <f t="shared" si="368"/>
        <v>0</v>
      </c>
      <c r="H595" s="41">
        <f t="shared" si="369"/>
        <v>0</v>
      </c>
      <c r="I595" s="2"/>
      <c r="J595" s="2"/>
      <c r="K595" s="2"/>
      <c r="L595" s="2">
        <f t="shared" si="370"/>
        <v>0</v>
      </c>
      <c r="M595" s="41">
        <f t="shared" si="371"/>
        <v>0</v>
      </c>
      <c r="N595" s="2">
        <v>1</v>
      </c>
      <c r="O595" s="2"/>
      <c r="P595" s="2"/>
      <c r="Q595" s="2">
        <f t="shared" si="372"/>
        <v>1</v>
      </c>
      <c r="R595" s="41">
        <f t="shared" si="373"/>
        <v>1000</v>
      </c>
      <c r="S595" s="2"/>
      <c r="T595" s="2"/>
      <c r="U595" s="2"/>
      <c r="V595" s="19">
        <f t="shared" si="374"/>
        <v>0</v>
      </c>
      <c r="W595" s="41">
        <f t="shared" si="375"/>
        <v>0</v>
      </c>
      <c r="X595" s="21">
        <f t="shared" si="376"/>
        <v>1</v>
      </c>
      <c r="Y595" s="22"/>
      <c r="Z595" s="31"/>
      <c r="AA595" s="249">
        <v>1000</v>
      </c>
      <c r="AB595" s="27">
        <f t="shared" si="367"/>
        <v>1000</v>
      </c>
    </row>
    <row r="596" spans="1:28" ht="15" customHeight="1">
      <c r="A596" s="130">
        <v>30</v>
      </c>
      <c r="B596" s="271" t="s">
        <v>347</v>
      </c>
      <c r="C596" s="38" t="s">
        <v>319</v>
      </c>
      <c r="D596" s="10"/>
      <c r="E596" s="10"/>
      <c r="F596" s="10"/>
      <c r="G596" s="19">
        <f t="shared" si="368"/>
        <v>0</v>
      </c>
      <c r="H596" s="357">
        <f t="shared" si="369"/>
        <v>0</v>
      </c>
      <c r="I596" s="26"/>
      <c r="J596" s="26"/>
      <c r="K596" s="26"/>
      <c r="L596" s="19">
        <f t="shared" si="370"/>
        <v>0</v>
      </c>
      <c r="M596" s="357">
        <f t="shared" si="371"/>
        <v>0</v>
      </c>
      <c r="N596" s="26">
        <v>2</v>
      </c>
      <c r="O596" s="26"/>
      <c r="P596" s="26"/>
      <c r="Q596" s="19">
        <f t="shared" si="372"/>
        <v>2</v>
      </c>
      <c r="R596" s="357">
        <f t="shared" si="373"/>
        <v>4000</v>
      </c>
      <c r="S596" s="26"/>
      <c r="T596" s="26"/>
      <c r="U596" s="26"/>
      <c r="V596" s="19">
        <f t="shared" si="374"/>
        <v>0</v>
      </c>
      <c r="W596" s="357">
        <f t="shared" si="375"/>
        <v>0</v>
      </c>
      <c r="X596" s="21">
        <f t="shared" si="376"/>
        <v>2</v>
      </c>
      <c r="Y596" s="24"/>
      <c r="Z596" s="39"/>
      <c r="AA596" s="272">
        <v>2000</v>
      </c>
      <c r="AB596" s="34">
        <f t="shared" si="367"/>
        <v>4000</v>
      </c>
    </row>
    <row r="597" spans="1:28" ht="15" customHeight="1">
      <c r="A597" s="254">
        <v>31</v>
      </c>
      <c r="B597" s="261" t="s">
        <v>431</v>
      </c>
      <c r="C597" s="23" t="s">
        <v>326</v>
      </c>
      <c r="D597" s="9"/>
      <c r="E597" s="9"/>
      <c r="F597" s="9"/>
      <c r="G597" s="2">
        <f t="shared" si="368"/>
        <v>0</v>
      </c>
      <c r="H597" s="41">
        <f t="shared" si="369"/>
        <v>0</v>
      </c>
      <c r="I597" s="12"/>
      <c r="J597" s="12"/>
      <c r="K597" s="12"/>
      <c r="L597" s="2">
        <f t="shared" si="370"/>
        <v>0</v>
      </c>
      <c r="M597" s="41">
        <f t="shared" si="371"/>
        <v>0</v>
      </c>
      <c r="N597" s="12">
        <v>1</v>
      </c>
      <c r="O597" s="12"/>
      <c r="P597" s="12"/>
      <c r="Q597" s="2">
        <f t="shared" si="372"/>
        <v>1</v>
      </c>
      <c r="R597" s="41">
        <f t="shared" si="373"/>
        <v>800</v>
      </c>
      <c r="S597" s="12"/>
      <c r="T597" s="12"/>
      <c r="U597" s="12"/>
      <c r="V597" s="19">
        <f t="shared" si="374"/>
        <v>0</v>
      </c>
      <c r="W597" s="41">
        <f t="shared" si="375"/>
        <v>0</v>
      </c>
      <c r="X597" s="21">
        <f t="shared" si="376"/>
        <v>1</v>
      </c>
      <c r="Y597" s="24"/>
      <c r="Z597" s="32"/>
      <c r="AA597" s="251">
        <v>800</v>
      </c>
      <c r="AB597" s="27">
        <f t="shared" si="367"/>
        <v>800</v>
      </c>
    </row>
    <row r="598" spans="1:28" ht="15" customHeight="1">
      <c r="A598" s="254">
        <v>32</v>
      </c>
      <c r="B598" s="261" t="s">
        <v>432</v>
      </c>
      <c r="C598" s="23" t="s">
        <v>326</v>
      </c>
      <c r="D598" s="9"/>
      <c r="E598" s="9"/>
      <c r="F598" s="9"/>
      <c r="G598" s="2">
        <f t="shared" si="368"/>
        <v>0</v>
      </c>
      <c r="H598" s="41">
        <f t="shared" si="369"/>
        <v>0</v>
      </c>
      <c r="I598" s="12"/>
      <c r="J598" s="12"/>
      <c r="K598" s="12"/>
      <c r="L598" s="2">
        <f t="shared" si="370"/>
        <v>0</v>
      </c>
      <c r="M598" s="41">
        <f t="shared" si="371"/>
        <v>0</v>
      </c>
      <c r="N598" s="12">
        <v>1</v>
      </c>
      <c r="O598" s="12"/>
      <c r="P598" s="12"/>
      <c r="Q598" s="2">
        <f t="shared" si="372"/>
        <v>1</v>
      </c>
      <c r="R598" s="41">
        <f t="shared" si="373"/>
        <v>1000</v>
      </c>
      <c r="S598" s="12"/>
      <c r="T598" s="12"/>
      <c r="U598" s="12"/>
      <c r="V598" s="19">
        <f t="shared" si="374"/>
        <v>0</v>
      </c>
      <c r="W598" s="41">
        <f t="shared" si="375"/>
        <v>0</v>
      </c>
      <c r="X598" s="21">
        <f t="shared" si="376"/>
        <v>1</v>
      </c>
      <c r="Y598" s="24"/>
      <c r="Z598" s="32"/>
      <c r="AA598" s="251">
        <v>1000</v>
      </c>
      <c r="AB598" s="27">
        <f t="shared" si="367"/>
        <v>1000</v>
      </c>
    </row>
    <row r="599" spans="1:28" ht="15" customHeight="1">
      <c r="A599" s="101">
        <v>33</v>
      </c>
      <c r="B599" s="255" t="s">
        <v>338</v>
      </c>
      <c r="C599" s="20" t="s">
        <v>39</v>
      </c>
      <c r="D599" s="1"/>
      <c r="E599" s="1"/>
      <c r="F599" s="1"/>
      <c r="G599" s="2">
        <f t="shared" si="368"/>
        <v>0</v>
      </c>
      <c r="H599" s="41">
        <f t="shared" si="369"/>
        <v>0</v>
      </c>
      <c r="I599" s="2"/>
      <c r="J599" s="2"/>
      <c r="K599" s="2"/>
      <c r="L599" s="2">
        <f t="shared" si="370"/>
        <v>0</v>
      </c>
      <c r="M599" s="41">
        <f t="shared" si="371"/>
        <v>0</v>
      </c>
      <c r="N599" s="2">
        <v>4</v>
      </c>
      <c r="O599" s="2"/>
      <c r="P599" s="2"/>
      <c r="Q599" s="2">
        <f t="shared" si="372"/>
        <v>4</v>
      </c>
      <c r="R599" s="41">
        <f t="shared" si="373"/>
        <v>2400</v>
      </c>
      <c r="S599" s="2"/>
      <c r="T599" s="2"/>
      <c r="U599" s="2"/>
      <c r="V599" s="19">
        <f t="shared" si="374"/>
        <v>0</v>
      </c>
      <c r="W599" s="41">
        <f t="shared" si="375"/>
        <v>0</v>
      </c>
      <c r="X599" s="21">
        <f t="shared" si="376"/>
        <v>4</v>
      </c>
      <c r="Y599" s="22"/>
      <c r="Z599" s="31"/>
      <c r="AA599" s="249">
        <v>600</v>
      </c>
      <c r="AB599" s="27">
        <f t="shared" si="367"/>
        <v>2400</v>
      </c>
    </row>
    <row r="600" spans="1:28" ht="15" customHeight="1">
      <c r="A600" s="101">
        <v>34</v>
      </c>
      <c r="B600" s="255" t="s">
        <v>296</v>
      </c>
      <c r="C600" s="20" t="s">
        <v>39</v>
      </c>
      <c r="D600" s="1">
        <v>1</v>
      </c>
      <c r="E600" s="1"/>
      <c r="F600" s="1"/>
      <c r="G600" s="2">
        <f t="shared" si="368"/>
        <v>1</v>
      </c>
      <c r="H600" s="41">
        <f t="shared" si="369"/>
        <v>1200</v>
      </c>
      <c r="I600" s="2"/>
      <c r="J600" s="2"/>
      <c r="K600" s="2"/>
      <c r="L600" s="2">
        <f t="shared" si="370"/>
        <v>0</v>
      </c>
      <c r="M600" s="41">
        <f t="shared" si="371"/>
        <v>0</v>
      </c>
      <c r="N600" s="2"/>
      <c r="O600" s="2"/>
      <c r="P600" s="2"/>
      <c r="Q600" s="2">
        <f t="shared" si="372"/>
        <v>0</v>
      </c>
      <c r="R600" s="41">
        <f t="shared" si="373"/>
        <v>0</v>
      </c>
      <c r="S600" s="2"/>
      <c r="T600" s="2"/>
      <c r="U600" s="2"/>
      <c r="V600" s="2">
        <f t="shared" si="374"/>
        <v>0</v>
      </c>
      <c r="W600" s="41">
        <f t="shared" si="375"/>
        <v>0</v>
      </c>
      <c r="X600" s="35">
        <f t="shared" si="376"/>
        <v>1</v>
      </c>
      <c r="Y600" s="36"/>
      <c r="Z600" s="31"/>
      <c r="AA600" s="249">
        <v>1200</v>
      </c>
      <c r="AB600" s="27">
        <f t="shared" si="367"/>
        <v>1200</v>
      </c>
    </row>
    <row r="601" spans="1:28" ht="15" customHeight="1">
      <c r="A601" s="101">
        <v>35</v>
      </c>
      <c r="B601" s="255" t="s">
        <v>287</v>
      </c>
      <c r="C601" s="20" t="s">
        <v>75</v>
      </c>
      <c r="D601" s="1"/>
      <c r="E601" s="1"/>
      <c r="F601" s="1"/>
      <c r="G601" s="2">
        <f t="shared" si="368"/>
        <v>0</v>
      </c>
      <c r="H601" s="41">
        <f t="shared" si="369"/>
        <v>0</v>
      </c>
      <c r="I601" s="2"/>
      <c r="J601" s="2"/>
      <c r="K601" s="2"/>
      <c r="L601" s="2">
        <f t="shared" si="370"/>
        <v>0</v>
      </c>
      <c r="M601" s="41">
        <f t="shared" si="371"/>
        <v>0</v>
      </c>
      <c r="N601" s="2">
        <v>1</v>
      </c>
      <c r="O601" s="2"/>
      <c r="P601" s="2"/>
      <c r="Q601" s="2">
        <f t="shared" si="372"/>
        <v>1</v>
      </c>
      <c r="R601" s="41">
        <f t="shared" si="373"/>
        <v>900</v>
      </c>
      <c r="S601" s="2"/>
      <c r="T601" s="2"/>
      <c r="U601" s="2"/>
      <c r="V601" s="2">
        <f t="shared" si="374"/>
        <v>0</v>
      </c>
      <c r="W601" s="41">
        <f t="shared" si="375"/>
        <v>0</v>
      </c>
      <c r="X601" s="35">
        <f t="shared" si="376"/>
        <v>1</v>
      </c>
      <c r="Y601" s="36"/>
      <c r="Z601" s="31"/>
      <c r="AA601" s="249">
        <v>900</v>
      </c>
      <c r="AB601" s="27">
        <f t="shared" si="367"/>
        <v>900</v>
      </c>
    </row>
    <row r="602" spans="1:28" ht="15" customHeight="1">
      <c r="A602" s="130">
        <v>36</v>
      </c>
      <c r="B602" s="271" t="s">
        <v>433</v>
      </c>
      <c r="C602" s="38" t="s">
        <v>320</v>
      </c>
      <c r="D602" s="10"/>
      <c r="E602" s="10"/>
      <c r="F602" s="10"/>
      <c r="G602" s="19">
        <f t="shared" si="368"/>
        <v>0</v>
      </c>
      <c r="H602" s="357">
        <f t="shared" si="369"/>
        <v>0</v>
      </c>
      <c r="I602" s="26"/>
      <c r="J602" s="26"/>
      <c r="K602" s="26"/>
      <c r="L602" s="19">
        <f t="shared" si="370"/>
        <v>0</v>
      </c>
      <c r="M602" s="357">
        <f t="shared" si="371"/>
        <v>0</v>
      </c>
      <c r="N602" s="26">
        <v>1</v>
      </c>
      <c r="O602" s="26"/>
      <c r="P602" s="26"/>
      <c r="Q602" s="19">
        <f t="shared" si="372"/>
        <v>1</v>
      </c>
      <c r="R602" s="357">
        <f t="shared" si="373"/>
        <v>1100</v>
      </c>
      <c r="S602" s="26"/>
      <c r="T602" s="26"/>
      <c r="U602" s="26"/>
      <c r="V602" s="19">
        <f t="shared" si="374"/>
        <v>0</v>
      </c>
      <c r="W602" s="357">
        <f t="shared" si="375"/>
        <v>0</v>
      </c>
      <c r="X602" s="21">
        <f t="shared" si="376"/>
        <v>1</v>
      </c>
      <c r="Y602" s="24"/>
      <c r="Z602" s="39"/>
      <c r="AA602" s="272">
        <v>1100</v>
      </c>
      <c r="AB602" s="34">
        <f t="shared" si="367"/>
        <v>1100</v>
      </c>
    </row>
    <row r="603" spans="1:28" ht="15" customHeight="1">
      <c r="A603" s="254">
        <v>37</v>
      </c>
      <c r="B603" s="261" t="s">
        <v>434</v>
      </c>
      <c r="C603" s="23" t="s">
        <v>319</v>
      </c>
      <c r="D603" s="9"/>
      <c r="E603" s="9"/>
      <c r="F603" s="9"/>
      <c r="G603" s="2">
        <f t="shared" si="368"/>
        <v>0</v>
      </c>
      <c r="H603" s="41">
        <f t="shared" si="369"/>
        <v>0</v>
      </c>
      <c r="I603" s="12"/>
      <c r="J603" s="12"/>
      <c r="K603" s="12"/>
      <c r="L603" s="2">
        <f t="shared" si="370"/>
        <v>0</v>
      </c>
      <c r="M603" s="41">
        <f t="shared" si="371"/>
        <v>0</v>
      </c>
      <c r="N603" s="12">
        <v>1</v>
      </c>
      <c r="O603" s="12"/>
      <c r="P603" s="12"/>
      <c r="Q603" s="2">
        <f t="shared" si="372"/>
        <v>1</v>
      </c>
      <c r="R603" s="41">
        <f t="shared" si="373"/>
        <v>1000</v>
      </c>
      <c r="S603" s="12"/>
      <c r="T603" s="12"/>
      <c r="U603" s="12"/>
      <c r="V603" s="19">
        <f t="shared" si="374"/>
        <v>0</v>
      </c>
      <c r="W603" s="41">
        <f t="shared" si="375"/>
        <v>0</v>
      </c>
      <c r="X603" s="21">
        <f t="shared" si="376"/>
        <v>1</v>
      </c>
      <c r="Y603" s="24"/>
      <c r="Z603" s="32"/>
      <c r="AA603" s="251">
        <v>1000</v>
      </c>
      <c r="AB603" s="27">
        <f t="shared" si="367"/>
        <v>1000</v>
      </c>
    </row>
    <row r="604" spans="1:28" ht="15" customHeight="1">
      <c r="A604" s="254">
        <v>38</v>
      </c>
      <c r="B604" s="261" t="s">
        <v>435</v>
      </c>
      <c r="C604" s="23" t="s">
        <v>327</v>
      </c>
      <c r="D604" s="9"/>
      <c r="E604" s="9"/>
      <c r="F604" s="9"/>
      <c r="G604" s="2">
        <f t="shared" si="368"/>
        <v>0</v>
      </c>
      <c r="H604" s="41">
        <f t="shared" si="369"/>
        <v>0</v>
      </c>
      <c r="I604" s="12"/>
      <c r="J604" s="12"/>
      <c r="K604" s="12"/>
      <c r="L604" s="2">
        <f t="shared" si="370"/>
        <v>0</v>
      </c>
      <c r="M604" s="41">
        <f t="shared" si="371"/>
        <v>0</v>
      </c>
      <c r="N604" s="12">
        <v>1</v>
      </c>
      <c r="O604" s="12"/>
      <c r="P604" s="12"/>
      <c r="Q604" s="2">
        <f t="shared" si="372"/>
        <v>1</v>
      </c>
      <c r="R604" s="41">
        <f t="shared" si="373"/>
        <v>900</v>
      </c>
      <c r="S604" s="12"/>
      <c r="T604" s="12"/>
      <c r="U604" s="12"/>
      <c r="V604" s="19">
        <f t="shared" si="374"/>
        <v>0</v>
      </c>
      <c r="W604" s="41">
        <f t="shared" si="375"/>
        <v>0</v>
      </c>
      <c r="X604" s="21">
        <f t="shared" si="376"/>
        <v>1</v>
      </c>
      <c r="Y604" s="24"/>
      <c r="Z604" s="32"/>
      <c r="AA604" s="251">
        <v>900</v>
      </c>
      <c r="AB604" s="27">
        <f t="shared" si="367"/>
        <v>900</v>
      </c>
    </row>
    <row r="605" spans="1:28" ht="15" customHeight="1">
      <c r="A605" s="254">
        <v>39</v>
      </c>
      <c r="B605" s="261" t="s">
        <v>436</v>
      </c>
      <c r="C605" s="23" t="s">
        <v>320</v>
      </c>
      <c r="D605" s="9"/>
      <c r="E605" s="9"/>
      <c r="F605" s="9"/>
      <c r="G605" s="2">
        <f t="shared" si="368"/>
        <v>0</v>
      </c>
      <c r="H605" s="41">
        <f t="shared" si="369"/>
        <v>0</v>
      </c>
      <c r="I605" s="12"/>
      <c r="J605" s="12"/>
      <c r="K605" s="12"/>
      <c r="L605" s="2">
        <f t="shared" si="370"/>
        <v>0</v>
      </c>
      <c r="M605" s="41">
        <f t="shared" si="371"/>
        <v>0</v>
      </c>
      <c r="N605" s="12">
        <v>1</v>
      </c>
      <c r="O605" s="12"/>
      <c r="P605" s="12"/>
      <c r="Q605" s="2">
        <f t="shared" si="372"/>
        <v>1</v>
      </c>
      <c r="R605" s="41">
        <f t="shared" si="373"/>
        <v>1300</v>
      </c>
      <c r="S605" s="12"/>
      <c r="T605" s="12"/>
      <c r="U605" s="12"/>
      <c r="V605" s="19">
        <f t="shared" si="374"/>
        <v>0</v>
      </c>
      <c r="W605" s="41">
        <f t="shared" si="375"/>
        <v>0</v>
      </c>
      <c r="X605" s="21">
        <f t="shared" si="376"/>
        <v>1</v>
      </c>
      <c r="Y605" s="24"/>
      <c r="Z605" s="32"/>
      <c r="AA605" s="251">
        <v>1300</v>
      </c>
      <c r="AB605" s="27">
        <f t="shared" si="367"/>
        <v>1300</v>
      </c>
    </row>
    <row r="606" spans="1:28" ht="15" customHeight="1">
      <c r="A606" s="254">
        <v>40</v>
      </c>
      <c r="B606" s="261" t="s">
        <v>437</v>
      </c>
      <c r="C606" s="23" t="s">
        <v>320</v>
      </c>
      <c r="D606" s="9"/>
      <c r="E606" s="9"/>
      <c r="F606" s="9"/>
      <c r="G606" s="2">
        <f t="shared" si="368"/>
        <v>0</v>
      </c>
      <c r="H606" s="41">
        <f t="shared" si="369"/>
        <v>0</v>
      </c>
      <c r="I606" s="12"/>
      <c r="J606" s="12"/>
      <c r="K606" s="12"/>
      <c r="L606" s="2">
        <f t="shared" si="370"/>
        <v>0</v>
      </c>
      <c r="M606" s="41">
        <f t="shared" si="371"/>
        <v>0</v>
      </c>
      <c r="N606" s="12">
        <v>1</v>
      </c>
      <c r="O606" s="12"/>
      <c r="P606" s="12"/>
      <c r="Q606" s="2">
        <f t="shared" si="372"/>
        <v>1</v>
      </c>
      <c r="R606" s="41">
        <f t="shared" si="373"/>
        <v>1300</v>
      </c>
      <c r="S606" s="12"/>
      <c r="T606" s="12"/>
      <c r="U606" s="12"/>
      <c r="V606" s="19">
        <f t="shared" si="374"/>
        <v>0</v>
      </c>
      <c r="W606" s="41">
        <f t="shared" si="375"/>
        <v>0</v>
      </c>
      <c r="X606" s="21">
        <f t="shared" si="376"/>
        <v>1</v>
      </c>
      <c r="Y606" s="24"/>
      <c r="Z606" s="32"/>
      <c r="AA606" s="251">
        <v>1300</v>
      </c>
      <c r="AB606" s="27">
        <f t="shared" si="367"/>
        <v>1300</v>
      </c>
    </row>
    <row r="607" spans="1:28" ht="15" customHeight="1">
      <c r="A607" s="254">
        <v>41</v>
      </c>
      <c r="B607" s="261" t="s">
        <v>397</v>
      </c>
      <c r="C607" s="23" t="s">
        <v>44</v>
      </c>
      <c r="D607" s="9">
        <v>5</v>
      </c>
      <c r="E607" s="9"/>
      <c r="F607" s="9"/>
      <c r="G607" s="2">
        <f t="shared" si="368"/>
        <v>5</v>
      </c>
      <c r="H607" s="41">
        <f t="shared" si="369"/>
        <v>1250</v>
      </c>
      <c r="I607" s="12"/>
      <c r="J607" s="12"/>
      <c r="K607" s="12"/>
      <c r="L607" s="2">
        <f t="shared" si="370"/>
        <v>0</v>
      </c>
      <c r="M607" s="41">
        <f t="shared" si="371"/>
        <v>0</v>
      </c>
      <c r="N607" s="12"/>
      <c r="O607" s="12"/>
      <c r="P607" s="12"/>
      <c r="Q607" s="2">
        <f t="shared" si="372"/>
        <v>0</v>
      </c>
      <c r="R607" s="41">
        <f t="shared" si="373"/>
        <v>0</v>
      </c>
      <c r="S607" s="12"/>
      <c r="T607" s="12"/>
      <c r="U607" s="12"/>
      <c r="V607" s="19">
        <f t="shared" si="374"/>
        <v>0</v>
      </c>
      <c r="W607" s="41">
        <f t="shared" si="375"/>
        <v>0</v>
      </c>
      <c r="X607" s="21">
        <f t="shared" si="376"/>
        <v>5</v>
      </c>
      <c r="Y607" s="24"/>
      <c r="Z607" s="32"/>
      <c r="AA607" s="251">
        <v>250</v>
      </c>
      <c r="AB607" s="27">
        <f t="shared" si="367"/>
        <v>1250</v>
      </c>
    </row>
    <row r="608" spans="1:28" ht="15" customHeight="1">
      <c r="A608" s="254">
        <v>42</v>
      </c>
      <c r="B608" s="261" t="s">
        <v>438</v>
      </c>
      <c r="C608" s="23" t="s">
        <v>326</v>
      </c>
      <c r="D608" s="9">
        <v>1</v>
      </c>
      <c r="E608" s="9"/>
      <c r="F608" s="9"/>
      <c r="G608" s="2">
        <f t="shared" si="368"/>
        <v>1</v>
      </c>
      <c r="H608" s="41">
        <f t="shared" si="369"/>
        <v>1200</v>
      </c>
      <c r="I608" s="12"/>
      <c r="J608" s="12"/>
      <c r="K608" s="12"/>
      <c r="L608" s="2">
        <f t="shared" si="370"/>
        <v>0</v>
      </c>
      <c r="M608" s="41">
        <f t="shared" si="371"/>
        <v>0</v>
      </c>
      <c r="N608" s="12"/>
      <c r="O608" s="12"/>
      <c r="P608" s="12"/>
      <c r="Q608" s="2">
        <f t="shared" si="372"/>
        <v>0</v>
      </c>
      <c r="R608" s="41">
        <f t="shared" si="373"/>
        <v>0</v>
      </c>
      <c r="S608" s="12"/>
      <c r="T608" s="12"/>
      <c r="U608" s="12"/>
      <c r="V608" s="19">
        <f t="shared" si="374"/>
        <v>0</v>
      </c>
      <c r="W608" s="41">
        <f t="shared" si="375"/>
        <v>0</v>
      </c>
      <c r="X608" s="21">
        <f t="shared" si="376"/>
        <v>1</v>
      </c>
      <c r="Y608" s="24"/>
      <c r="Z608" s="32"/>
      <c r="AA608" s="251">
        <v>1200</v>
      </c>
      <c r="AB608" s="27">
        <f t="shared" si="367"/>
        <v>1200</v>
      </c>
    </row>
    <row r="609" spans="1:28" ht="15" customHeight="1">
      <c r="A609" s="254">
        <v>43</v>
      </c>
      <c r="B609" s="261" t="s">
        <v>439</v>
      </c>
      <c r="C609" s="23" t="s">
        <v>75</v>
      </c>
      <c r="D609" s="9">
        <v>5</v>
      </c>
      <c r="E609" s="9"/>
      <c r="F609" s="9"/>
      <c r="G609" s="2">
        <f t="shared" si="368"/>
        <v>5</v>
      </c>
      <c r="H609" s="41">
        <f t="shared" si="369"/>
        <v>2500</v>
      </c>
      <c r="I609" s="12"/>
      <c r="J609" s="12"/>
      <c r="K609" s="12"/>
      <c r="L609" s="2">
        <f t="shared" si="370"/>
        <v>0</v>
      </c>
      <c r="M609" s="41">
        <f t="shared" si="371"/>
        <v>0</v>
      </c>
      <c r="N609" s="12"/>
      <c r="O609" s="12"/>
      <c r="P609" s="12"/>
      <c r="Q609" s="2">
        <f t="shared" si="372"/>
        <v>0</v>
      </c>
      <c r="R609" s="41">
        <f t="shared" si="373"/>
        <v>0</v>
      </c>
      <c r="S609" s="12"/>
      <c r="T609" s="12"/>
      <c r="U609" s="12"/>
      <c r="V609" s="19">
        <f t="shared" si="374"/>
        <v>0</v>
      </c>
      <c r="W609" s="41">
        <f t="shared" si="375"/>
        <v>0</v>
      </c>
      <c r="X609" s="21">
        <f t="shared" si="376"/>
        <v>5</v>
      </c>
      <c r="Y609" s="24"/>
      <c r="Z609" s="32"/>
      <c r="AA609" s="251">
        <v>500</v>
      </c>
      <c r="AB609" s="27">
        <f t="shared" si="367"/>
        <v>2500</v>
      </c>
    </row>
    <row r="610" spans="1:28" ht="15" customHeight="1">
      <c r="A610" s="254">
        <v>44</v>
      </c>
      <c r="B610" s="261" t="s">
        <v>440</v>
      </c>
      <c r="C610" s="23" t="s">
        <v>324</v>
      </c>
      <c r="D610" s="9"/>
      <c r="E610" s="9"/>
      <c r="F610" s="9"/>
      <c r="G610" s="2">
        <f t="shared" si="368"/>
        <v>0</v>
      </c>
      <c r="H610" s="41">
        <f t="shared" si="369"/>
        <v>0</v>
      </c>
      <c r="I610" s="12"/>
      <c r="J610" s="12"/>
      <c r="K610" s="12"/>
      <c r="L610" s="2">
        <f t="shared" si="370"/>
        <v>0</v>
      </c>
      <c r="M610" s="41">
        <f t="shared" si="371"/>
        <v>0</v>
      </c>
      <c r="N610" s="12">
        <v>1</v>
      </c>
      <c r="O610" s="12"/>
      <c r="P610" s="12"/>
      <c r="Q610" s="2">
        <f t="shared" si="372"/>
        <v>1</v>
      </c>
      <c r="R610" s="41">
        <f t="shared" si="373"/>
        <v>1400</v>
      </c>
      <c r="S610" s="12"/>
      <c r="T610" s="12"/>
      <c r="U610" s="12"/>
      <c r="V610" s="19">
        <f t="shared" si="374"/>
        <v>0</v>
      </c>
      <c r="W610" s="41">
        <f t="shared" si="375"/>
        <v>0</v>
      </c>
      <c r="X610" s="21">
        <f t="shared" si="376"/>
        <v>1</v>
      </c>
      <c r="Y610" s="24"/>
      <c r="Z610" s="32"/>
      <c r="AA610" s="251">
        <v>1400</v>
      </c>
      <c r="AB610" s="27">
        <f t="shared" si="367"/>
        <v>1400</v>
      </c>
    </row>
    <row r="611" spans="1:28" ht="15" customHeight="1">
      <c r="A611" s="254">
        <v>45</v>
      </c>
      <c r="B611" s="261" t="s">
        <v>313</v>
      </c>
      <c r="C611" s="23" t="s">
        <v>39</v>
      </c>
      <c r="D611" s="9"/>
      <c r="E611" s="9"/>
      <c r="F611" s="9"/>
      <c r="G611" s="2">
        <f t="shared" si="368"/>
        <v>0</v>
      </c>
      <c r="H611" s="41">
        <f t="shared" si="369"/>
        <v>0</v>
      </c>
      <c r="I611" s="12">
        <v>3</v>
      </c>
      <c r="J611" s="12"/>
      <c r="K611" s="12"/>
      <c r="L611" s="2">
        <f t="shared" si="370"/>
        <v>3</v>
      </c>
      <c r="M611" s="41">
        <f t="shared" si="371"/>
        <v>19500</v>
      </c>
      <c r="N611" s="12"/>
      <c r="O611" s="12"/>
      <c r="P611" s="12"/>
      <c r="Q611" s="2">
        <f t="shared" si="372"/>
        <v>0</v>
      </c>
      <c r="R611" s="41">
        <f t="shared" si="373"/>
        <v>0</v>
      </c>
      <c r="S611" s="12"/>
      <c r="T611" s="12"/>
      <c r="U611" s="12"/>
      <c r="V611" s="19">
        <f t="shared" si="374"/>
        <v>0</v>
      </c>
      <c r="W611" s="41">
        <f t="shared" si="375"/>
        <v>0</v>
      </c>
      <c r="X611" s="21">
        <f t="shared" si="376"/>
        <v>3</v>
      </c>
      <c r="Y611" s="24"/>
      <c r="Z611" s="32"/>
      <c r="AA611" s="251">
        <v>6500</v>
      </c>
      <c r="AB611" s="27">
        <f t="shared" si="367"/>
        <v>19500</v>
      </c>
    </row>
    <row r="612" spans="1:28" ht="15" customHeight="1">
      <c r="A612" s="254">
        <v>46</v>
      </c>
      <c r="B612" s="261" t="s">
        <v>402</v>
      </c>
      <c r="C612" s="23" t="s">
        <v>61</v>
      </c>
      <c r="D612" s="9">
        <v>1</v>
      </c>
      <c r="E612" s="9"/>
      <c r="F612" s="9"/>
      <c r="G612" s="2">
        <f t="shared" si="368"/>
        <v>1</v>
      </c>
      <c r="H612" s="41">
        <f t="shared" si="369"/>
        <v>8000</v>
      </c>
      <c r="I612" s="12"/>
      <c r="J612" s="12"/>
      <c r="K612" s="12"/>
      <c r="L612" s="2">
        <f t="shared" si="370"/>
        <v>0</v>
      </c>
      <c r="M612" s="41">
        <f t="shared" si="371"/>
        <v>0</v>
      </c>
      <c r="N612" s="12"/>
      <c r="O612" s="12"/>
      <c r="P612" s="12"/>
      <c r="Q612" s="2">
        <f t="shared" si="372"/>
        <v>0</v>
      </c>
      <c r="R612" s="41">
        <f t="shared" si="373"/>
        <v>0</v>
      </c>
      <c r="S612" s="12"/>
      <c r="T612" s="12"/>
      <c r="U612" s="12"/>
      <c r="V612" s="19">
        <f t="shared" si="374"/>
        <v>0</v>
      </c>
      <c r="W612" s="41">
        <f t="shared" si="375"/>
        <v>0</v>
      </c>
      <c r="X612" s="21">
        <f t="shared" si="376"/>
        <v>1</v>
      </c>
      <c r="Y612" s="24"/>
      <c r="Z612" s="32"/>
      <c r="AA612" s="251">
        <v>8000</v>
      </c>
      <c r="AB612" s="27">
        <f t="shared" si="367"/>
        <v>8000</v>
      </c>
    </row>
    <row r="613" spans="1:28" ht="15" customHeight="1">
      <c r="A613" s="254">
        <v>47</v>
      </c>
      <c r="B613" s="261" t="s">
        <v>350</v>
      </c>
      <c r="C613" s="23" t="s">
        <v>39</v>
      </c>
      <c r="D613" s="9"/>
      <c r="E613" s="9"/>
      <c r="F613" s="9"/>
      <c r="G613" s="2">
        <f t="shared" si="368"/>
        <v>0</v>
      </c>
      <c r="H613" s="41">
        <f t="shared" si="369"/>
        <v>0</v>
      </c>
      <c r="I613" s="12"/>
      <c r="J613" s="12"/>
      <c r="K613" s="12"/>
      <c r="L613" s="2">
        <f t="shared" si="370"/>
        <v>0</v>
      </c>
      <c r="M613" s="41">
        <f t="shared" si="371"/>
        <v>0</v>
      </c>
      <c r="N613" s="12"/>
      <c r="O613" s="12"/>
      <c r="P613" s="12">
        <v>10</v>
      </c>
      <c r="Q613" s="2">
        <f t="shared" si="372"/>
        <v>10</v>
      </c>
      <c r="R613" s="41">
        <f t="shared" si="373"/>
        <v>5000</v>
      </c>
      <c r="S613" s="12"/>
      <c r="T613" s="12"/>
      <c r="U613" s="12"/>
      <c r="V613" s="19">
        <f t="shared" si="374"/>
        <v>0</v>
      </c>
      <c r="W613" s="41">
        <f t="shared" si="375"/>
        <v>0</v>
      </c>
      <c r="X613" s="21">
        <f t="shared" si="376"/>
        <v>10</v>
      </c>
      <c r="Y613" s="24"/>
      <c r="Z613" s="32"/>
      <c r="AA613" s="251">
        <v>500</v>
      </c>
      <c r="AB613" s="27">
        <f t="shared" si="367"/>
        <v>5000</v>
      </c>
    </row>
    <row r="614" spans="1:28" ht="15" customHeight="1">
      <c r="A614" s="254">
        <v>48</v>
      </c>
      <c r="B614" s="261" t="s">
        <v>288</v>
      </c>
      <c r="C614" s="23" t="s">
        <v>75</v>
      </c>
      <c r="D614" s="9"/>
      <c r="E614" s="9"/>
      <c r="F614" s="9"/>
      <c r="G614" s="2">
        <f t="shared" si="368"/>
        <v>0</v>
      </c>
      <c r="H614" s="41">
        <f t="shared" si="369"/>
        <v>0</v>
      </c>
      <c r="I614" s="12"/>
      <c r="J614" s="12"/>
      <c r="K614" s="12"/>
      <c r="L614" s="2">
        <f t="shared" si="370"/>
        <v>0</v>
      </c>
      <c r="M614" s="41">
        <f t="shared" si="371"/>
        <v>0</v>
      </c>
      <c r="N614" s="12">
        <v>1</v>
      </c>
      <c r="O614" s="12"/>
      <c r="P614" s="12"/>
      <c r="Q614" s="2">
        <f t="shared" si="372"/>
        <v>1</v>
      </c>
      <c r="R614" s="41">
        <f t="shared" si="373"/>
        <v>1000</v>
      </c>
      <c r="S614" s="12"/>
      <c r="T614" s="12"/>
      <c r="U614" s="12"/>
      <c r="V614" s="19">
        <f t="shared" si="374"/>
        <v>0</v>
      </c>
      <c r="W614" s="41">
        <f t="shared" si="375"/>
        <v>0</v>
      </c>
      <c r="X614" s="21">
        <f t="shared" si="376"/>
        <v>1</v>
      </c>
      <c r="Y614" s="24"/>
      <c r="Z614" s="32"/>
      <c r="AA614" s="251">
        <v>1000</v>
      </c>
      <c r="AB614" s="27">
        <f t="shared" si="367"/>
        <v>1000</v>
      </c>
    </row>
    <row r="615" spans="1:28" ht="15" customHeight="1">
      <c r="A615" s="254">
        <v>49</v>
      </c>
      <c r="B615" s="261" t="s">
        <v>441</v>
      </c>
      <c r="C615" s="23" t="s">
        <v>42</v>
      </c>
      <c r="D615" s="1">
        <v>2</v>
      </c>
      <c r="E615" s="1"/>
      <c r="F615" s="1"/>
      <c r="G615" s="2">
        <f t="shared" si="368"/>
        <v>2</v>
      </c>
      <c r="H615" s="41">
        <f t="shared" si="369"/>
        <v>3000</v>
      </c>
      <c r="I615" s="2"/>
      <c r="J615" s="2"/>
      <c r="K615" s="2"/>
      <c r="L615" s="2">
        <f t="shared" si="370"/>
        <v>0</v>
      </c>
      <c r="M615" s="41">
        <f t="shared" si="371"/>
        <v>0</v>
      </c>
      <c r="N615" s="2"/>
      <c r="O615" s="2"/>
      <c r="P615" s="2"/>
      <c r="Q615" s="2">
        <f t="shared" si="372"/>
        <v>0</v>
      </c>
      <c r="R615" s="41">
        <f t="shared" si="373"/>
        <v>0</v>
      </c>
      <c r="S615" s="2"/>
      <c r="T615" s="2"/>
      <c r="U615" s="2"/>
      <c r="V615" s="19">
        <f t="shared" si="374"/>
        <v>0</v>
      </c>
      <c r="W615" s="41">
        <f t="shared" si="375"/>
        <v>0</v>
      </c>
      <c r="X615" s="21">
        <f t="shared" si="376"/>
        <v>2</v>
      </c>
      <c r="Y615" s="22"/>
      <c r="Z615" s="31"/>
      <c r="AA615" s="249">
        <v>1500</v>
      </c>
      <c r="AB615" s="27">
        <f t="shared" si="367"/>
        <v>3000</v>
      </c>
    </row>
    <row r="616" spans="1:28" ht="15" customHeight="1">
      <c r="A616" s="254">
        <v>50</v>
      </c>
      <c r="B616" s="267" t="s">
        <v>277</v>
      </c>
      <c r="C616" s="23" t="s">
        <v>40</v>
      </c>
      <c r="D616" s="9"/>
      <c r="E616" s="9"/>
      <c r="F616" s="9"/>
      <c r="G616" s="2">
        <f t="shared" si="368"/>
        <v>0</v>
      </c>
      <c r="H616" s="41">
        <f t="shared" si="369"/>
        <v>0</v>
      </c>
      <c r="I616" s="12"/>
      <c r="J616" s="12"/>
      <c r="K616" s="12"/>
      <c r="L616" s="2">
        <f t="shared" si="370"/>
        <v>0</v>
      </c>
      <c r="M616" s="41">
        <f t="shared" si="371"/>
        <v>0</v>
      </c>
      <c r="N616" s="12"/>
      <c r="O616" s="12">
        <v>5</v>
      </c>
      <c r="P616" s="12"/>
      <c r="Q616" s="2">
        <f t="shared" si="372"/>
        <v>5</v>
      </c>
      <c r="R616" s="41">
        <f t="shared" si="373"/>
        <v>15000</v>
      </c>
      <c r="S616" s="12"/>
      <c r="T616" s="12"/>
      <c r="U616" s="12"/>
      <c r="V616" s="19">
        <f t="shared" si="374"/>
        <v>0</v>
      </c>
      <c r="W616" s="41">
        <f t="shared" si="375"/>
        <v>0</v>
      </c>
      <c r="X616" s="21">
        <f t="shared" si="376"/>
        <v>5</v>
      </c>
      <c r="Y616" s="24"/>
      <c r="Z616" s="32"/>
      <c r="AA616" s="273">
        <v>3000</v>
      </c>
      <c r="AB616" s="27">
        <f t="shared" si="367"/>
        <v>15000</v>
      </c>
    </row>
    <row r="617" spans="1:28" ht="15" customHeight="1">
      <c r="A617" s="254">
        <v>51</v>
      </c>
      <c r="B617" s="261" t="s">
        <v>442</v>
      </c>
      <c r="C617" s="23" t="s">
        <v>75</v>
      </c>
      <c r="D617" s="9"/>
      <c r="E617" s="9"/>
      <c r="F617" s="9"/>
      <c r="G617" s="2">
        <f t="shared" si="368"/>
        <v>0</v>
      </c>
      <c r="H617" s="41">
        <f t="shared" si="369"/>
        <v>0</v>
      </c>
      <c r="I617" s="12"/>
      <c r="J617" s="12"/>
      <c r="K617" s="12"/>
      <c r="L617" s="2">
        <f t="shared" si="370"/>
        <v>0</v>
      </c>
      <c r="M617" s="41">
        <f t="shared" si="371"/>
        <v>0</v>
      </c>
      <c r="N617" s="12">
        <v>1</v>
      </c>
      <c r="O617" s="12"/>
      <c r="P617" s="12"/>
      <c r="Q617" s="2">
        <f t="shared" si="372"/>
        <v>1</v>
      </c>
      <c r="R617" s="41">
        <f t="shared" si="373"/>
        <v>600</v>
      </c>
      <c r="S617" s="12"/>
      <c r="T617" s="12"/>
      <c r="U617" s="12"/>
      <c r="V617" s="19">
        <f t="shared" si="374"/>
        <v>0</v>
      </c>
      <c r="W617" s="41">
        <f t="shared" si="375"/>
        <v>0</v>
      </c>
      <c r="X617" s="21">
        <f t="shared" si="376"/>
        <v>1</v>
      </c>
      <c r="Y617" s="24"/>
      <c r="Z617" s="32"/>
      <c r="AA617" s="251">
        <v>600</v>
      </c>
      <c r="AB617" s="27">
        <f t="shared" si="367"/>
        <v>600</v>
      </c>
    </row>
    <row r="618" spans="1:28" ht="15" customHeight="1">
      <c r="A618" s="254">
        <v>52</v>
      </c>
      <c r="B618" s="261" t="s">
        <v>443</v>
      </c>
      <c r="C618" s="23" t="s">
        <v>408</v>
      </c>
      <c r="D618" s="9"/>
      <c r="E618" s="9"/>
      <c r="F618" s="9">
        <v>100</v>
      </c>
      <c r="G618" s="2">
        <f t="shared" si="368"/>
        <v>100</v>
      </c>
      <c r="H618" s="41">
        <f t="shared" si="369"/>
        <v>5000</v>
      </c>
      <c r="I618" s="12"/>
      <c r="J618" s="12"/>
      <c r="K618" s="12"/>
      <c r="L618" s="2">
        <f t="shared" si="370"/>
        <v>0</v>
      </c>
      <c r="M618" s="41">
        <f t="shared" si="371"/>
        <v>0</v>
      </c>
      <c r="N618" s="12"/>
      <c r="O618" s="12"/>
      <c r="P618" s="12"/>
      <c r="Q618" s="2">
        <f t="shared" si="372"/>
        <v>0</v>
      </c>
      <c r="R618" s="41">
        <f t="shared" si="373"/>
        <v>0</v>
      </c>
      <c r="S618" s="12"/>
      <c r="T618" s="12"/>
      <c r="U618" s="12"/>
      <c r="V618" s="19">
        <f t="shared" si="374"/>
        <v>0</v>
      </c>
      <c r="W618" s="41">
        <f t="shared" si="375"/>
        <v>0</v>
      </c>
      <c r="X618" s="21">
        <v>100</v>
      </c>
      <c r="Y618" s="24"/>
      <c r="Z618" s="32"/>
      <c r="AA618" s="251">
        <v>50</v>
      </c>
      <c r="AB618" s="27">
        <f t="shared" si="367"/>
        <v>5000</v>
      </c>
    </row>
    <row r="619" spans="1:28" ht="15" customHeight="1">
      <c r="A619" s="254">
        <v>53</v>
      </c>
      <c r="B619" s="261" t="s">
        <v>410</v>
      </c>
      <c r="C619" s="23" t="s">
        <v>40</v>
      </c>
      <c r="D619" s="9"/>
      <c r="E619" s="9"/>
      <c r="F619" s="9">
        <v>1</v>
      </c>
      <c r="G619" s="2">
        <f t="shared" si="368"/>
        <v>1</v>
      </c>
      <c r="H619" s="41">
        <f t="shared" si="369"/>
        <v>9000</v>
      </c>
      <c r="I619" s="12"/>
      <c r="J619" s="12"/>
      <c r="K619" s="12"/>
      <c r="L619" s="2">
        <f t="shared" si="370"/>
        <v>0</v>
      </c>
      <c r="M619" s="41">
        <f t="shared" si="371"/>
        <v>0</v>
      </c>
      <c r="N619" s="12"/>
      <c r="O619" s="12"/>
      <c r="P619" s="12"/>
      <c r="Q619" s="2">
        <f t="shared" si="372"/>
        <v>0</v>
      </c>
      <c r="R619" s="41">
        <f t="shared" si="373"/>
        <v>0</v>
      </c>
      <c r="S619" s="12"/>
      <c r="T619" s="12"/>
      <c r="U619" s="12"/>
      <c r="V619" s="19">
        <f t="shared" si="374"/>
        <v>0</v>
      </c>
      <c r="W619" s="41">
        <f t="shared" si="375"/>
        <v>0</v>
      </c>
      <c r="X619" s="21">
        <v>1</v>
      </c>
      <c r="Y619" s="24"/>
      <c r="Z619" s="32"/>
      <c r="AA619" s="251">
        <v>9000</v>
      </c>
      <c r="AB619" s="27">
        <f t="shared" si="367"/>
        <v>9000</v>
      </c>
    </row>
    <row r="620" spans="1:28" ht="15" customHeight="1">
      <c r="A620" s="254">
        <v>54</v>
      </c>
      <c r="B620" s="261" t="s">
        <v>384</v>
      </c>
      <c r="C620" s="62" t="s">
        <v>382</v>
      </c>
      <c r="D620" s="9">
        <v>1</v>
      </c>
      <c r="E620" s="9"/>
      <c r="F620" s="9"/>
      <c r="G620" s="2">
        <f t="shared" si="368"/>
        <v>1</v>
      </c>
      <c r="H620" s="41">
        <f t="shared" si="369"/>
        <v>5000</v>
      </c>
      <c r="I620" s="12"/>
      <c r="J620" s="12"/>
      <c r="K620" s="12"/>
      <c r="L620" s="2">
        <f t="shared" si="370"/>
        <v>0</v>
      </c>
      <c r="M620" s="41">
        <f t="shared" si="371"/>
        <v>0</v>
      </c>
      <c r="N620" s="12"/>
      <c r="O620" s="12"/>
      <c r="P620" s="12"/>
      <c r="Q620" s="2">
        <f t="shared" si="372"/>
        <v>0</v>
      </c>
      <c r="R620" s="41">
        <f t="shared" si="373"/>
        <v>0</v>
      </c>
      <c r="S620" s="12"/>
      <c r="T620" s="12"/>
      <c r="U620" s="12"/>
      <c r="V620" s="19">
        <f t="shared" si="374"/>
        <v>0</v>
      </c>
      <c r="W620" s="41">
        <f t="shared" si="375"/>
        <v>0</v>
      </c>
      <c r="X620" s="21">
        <f t="shared" ref="X620:X651" si="377">G620+L620+Q620+V620</f>
        <v>1</v>
      </c>
      <c r="Y620" s="24"/>
      <c r="Z620" s="32"/>
      <c r="AA620" s="251">
        <v>5000</v>
      </c>
      <c r="AB620" s="27">
        <f t="shared" si="367"/>
        <v>5000</v>
      </c>
    </row>
    <row r="621" spans="1:28" ht="15" customHeight="1">
      <c r="A621" s="254">
        <v>55</v>
      </c>
      <c r="B621" s="261" t="s">
        <v>444</v>
      </c>
      <c r="C621" s="23" t="s">
        <v>40</v>
      </c>
      <c r="D621" s="1"/>
      <c r="E621" s="1"/>
      <c r="F621" s="1"/>
      <c r="G621" s="2">
        <f t="shared" si="368"/>
        <v>0</v>
      </c>
      <c r="H621" s="41">
        <f t="shared" si="369"/>
        <v>0</v>
      </c>
      <c r="I621" s="2">
        <v>1</v>
      </c>
      <c r="J621" s="2"/>
      <c r="K621" s="2"/>
      <c r="L621" s="2">
        <f t="shared" si="370"/>
        <v>1</v>
      </c>
      <c r="M621" s="41">
        <f t="shared" si="371"/>
        <v>4800</v>
      </c>
      <c r="N621" s="2"/>
      <c r="O621" s="2"/>
      <c r="P621" s="2"/>
      <c r="Q621" s="2">
        <f t="shared" si="372"/>
        <v>0</v>
      </c>
      <c r="R621" s="41">
        <f t="shared" si="373"/>
        <v>0</v>
      </c>
      <c r="S621" s="2"/>
      <c r="T621" s="2"/>
      <c r="U621" s="2"/>
      <c r="V621" s="19">
        <f t="shared" si="374"/>
        <v>0</v>
      </c>
      <c r="W621" s="41">
        <f t="shared" si="375"/>
        <v>0</v>
      </c>
      <c r="X621" s="21">
        <f t="shared" si="377"/>
        <v>1</v>
      </c>
      <c r="Y621" s="22"/>
      <c r="Z621" s="31"/>
      <c r="AA621" s="249">
        <v>4800</v>
      </c>
      <c r="AB621" s="27">
        <f t="shared" si="367"/>
        <v>4800</v>
      </c>
    </row>
    <row r="622" spans="1:28" ht="15" customHeight="1">
      <c r="A622" s="254">
        <v>56</v>
      </c>
      <c r="B622" s="261" t="s">
        <v>445</v>
      </c>
      <c r="C622" s="23" t="s">
        <v>39</v>
      </c>
      <c r="D622" s="9">
        <v>6</v>
      </c>
      <c r="E622" s="9"/>
      <c r="F622" s="9"/>
      <c r="G622" s="2">
        <f t="shared" si="368"/>
        <v>6</v>
      </c>
      <c r="H622" s="41">
        <f t="shared" si="369"/>
        <v>18000</v>
      </c>
      <c r="I622" s="12"/>
      <c r="J622" s="12"/>
      <c r="K622" s="12"/>
      <c r="L622" s="2">
        <f t="shared" si="370"/>
        <v>0</v>
      </c>
      <c r="M622" s="41">
        <f t="shared" si="371"/>
        <v>0</v>
      </c>
      <c r="N622" s="12"/>
      <c r="O622" s="12"/>
      <c r="P622" s="12"/>
      <c r="Q622" s="2">
        <f t="shared" si="372"/>
        <v>0</v>
      </c>
      <c r="R622" s="41">
        <f t="shared" si="373"/>
        <v>0</v>
      </c>
      <c r="S622" s="12"/>
      <c r="T622" s="12"/>
      <c r="U622" s="12"/>
      <c r="V622" s="19">
        <f t="shared" si="374"/>
        <v>0</v>
      </c>
      <c r="W622" s="41">
        <f t="shared" si="375"/>
        <v>0</v>
      </c>
      <c r="X622" s="21">
        <f t="shared" si="377"/>
        <v>6</v>
      </c>
      <c r="Y622" s="24"/>
      <c r="Z622" s="32"/>
      <c r="AA622" s="251">
        <v>3000</v>
      </c>
      <c r="AB622" s="27">
        <f t="shared" si="367"/>
        <v>18000</v>
      </c>
    </row>
    <row r="623" spans="1:28" ht="15" customHeight="1">
      <c r="A623" s="254">
        <v>57</v>
      </c>
      <c r="B623" s="261" t="s">
        <v>332</v>
      </c>
      <c r="C623" s="23" t="s">
        <v>39</v>
      </c>
      <c r="D623" s="9"/>
      <c r="E623" s="9"/>
      <c r="F623" s="9"/>
      <c r="G623" s="2">
        <f t="shared" si="368"/>
        <v>0</v>
      </c>
      <c r="H623" s="41">
        <f t="shared" si="369"/>
        <v>0</v>
      </c>
      <c r="I623" s="12"/>
      <c r="J623" s="12"/>
      <c r="K623" s="12">
        <v>40</v>
      </c>
      <c r="L623" s="2">
        <f t="shared" si="370"/>
        <v>40</v>
      </c>
      <c r="M623" s="41">
        <f t="shared" si="371"/>
        <v>22000</v>
      </c>
      <c r="N623" s="12"/>
      <c r="O623" s="12"/>
      <c r="P623" s="12"/>
      <c r="Q623" s="2">
        <f t="shared" si="372"/>
        <v>0</v>
      </c>
      <c r="R623" s="41">
        <f t="shared" si="373"/>
        <v>0</v>
      </c>
      <c r="S623" s="12"/>
      <c r="T623" s="12"/>
      <c r="U623" s="12"/>
      <c r="V623" s="19">
        <f t="shared" si="374"/>
        <v>0</v>
      </c>
      <c r="W623" s="41">
        <f t="shared" si="375"/>
        <v>0</v>
      </c>
      <c r="X623" s="21">
        <f t="shared" si="377"/>
        <v>40</v>
      </c>
      <c r="Y623" s="24"/>
      <c r="Z623" s="32"/>
      <c r="AA623" s="251">
        <v>550</v>
      </c>
      <c r="AB623" s="27">
        <f t="shared" si="367"/>
        <v>22000</v>
      </c>
    </row>
    <row r="624" spans="1:28" ht="15" customHeight="1">
      <c r="A624" s="254">
        <v>58</v>
      </c>
      <c r="B624" s="261" t="s">
        <v>334</v>
      </c>
      <c r="C624" s="23" t="s">
        <v>39</v>
      </c>
      <c r="D624" s="9"/>
      <c r="E624" s="9"/>
      <c r="F624" s="9"/>
      <c r="G624" s="2">
        <f t="shared" si="368"/>
        <v>0</v>
      </c>
      <c r="H624" s="41">
        <f t="shared" si="369"/>
        <v>0</v>
      </c>
      <c r="I624" s="12"/>
      <c r="J624" s="12"/>
      <c r="K624" s="12"/>
      <c r="L624" s="2">
        <f t="shared" si="370"/>
        <v>0</v>
      </c>
      <c r="M624" s="41">
        <f t="shared" si="371"/>
        <v>0</v>
      </c>
      <c r="N624" s="12">
        <v>4</v>
      </c>
      <c r="O624" s="12"/>
      <c r="P624" s="12"/>
      <c r="Q624" s="2">
        <f t="shared" si="372"/>
        <v>4</v>
      </c>
      <c r="R624" s="41">
        <f t="shared" si="373"/>
        <v>4800</v>
      </c>
      <c r="S624" s="12"/>
      <c r="T624" s="12"/>
      <c r="U624" s="12"/>
      <c r="V624" s="19">
        <f t="shared" si="374"/>
        <v>0</v>
      </c>
      <c r="W624" s="41">
        <f t="shared" si="375"/>
        <v>0</v>
      </c>
      <c r="X624" s="21">
        <f t="shared" si="377"/>
        <v>4</v>
      </c>
      <c r="Y624" s="24"/>
      <c r="Z624" s="32"/>
      <c r="AA624" s="251">
        <v>1200</v>
      </c>
      <c r="AB624" s="27">
        <f t="shared" si="367"/>
        <v>4800</v>
      </c>
    </row>
    <row r="625" spans="1:28" ht="15" customHeight="1">
      <c r="A625" s="254">
        <v>59</v>
      </c>
      <c r="B625" s="255" t="s">
        <v>446</v>
      </c>
      <c r="C625" s="20" t="s">
        <v>42</v>
      </c>
      <c r="D625" s="1">
        <v>5</v>
      </c>
      <c r="E625" s="1"/>
      <c r="F625" s="1"/>
      <c r="G625" s="2">
        <f t="shared" si="368"/>
        <v>5</v>
      </c>
      <c r="H625" s="41">
        <f t="shared" si="369"/>
        <v>4000</v>
      </c>
      <c r="I625" s="2"/>
      <c r="J625" s="2"/>
      <c r="K625" s="2"/>
      <c r="L625" s="2">
        <f t="shared" si="370"/>
        <v>0</v>
      </c>
      <c r="M625" s="41">
        <f t="shared" si="371"/>
        <v>0</v>
      </c>
      <c r="N625" s="2">
        <v>5</v>
      </c>
      <c r="O625" s="2"/>
      <c r="P625" s="2"/>
      <c r="Q625" s="2">
        <f t="shared" si="372"/>
        <v>5</v>
      </c>
      <c r="R625" s="41">
        <f t="shared" si="373"/>
        <v>4000</v>
      </c>
      <c r="S625" s="2"/>
      <c r="T625" s="2"/>
      <c r="U625" s="2"/>
      <c r="V625" s="19">
        <f t="shared" si="374"/>
        <v>0</v>
      </c>
      <c r="W625" s="41">
        <f t="shared" si="375"/>
        <v>0</v>
      </c>
      <c r="X625" s="21">
        <f t="shared" si="377"/>
        <v>10</v>
      </c>
      <c r="Y625" s="22"/>
      <c r="Z625" s="31"/>
      <c r="AA625" s="249">
        <v>800</v>
      </c>
      <c r="AB625" s="27">
        <f t="shared" si="367"/>
        <v>8000</v>
      </c>
    </row>
    <row r="626" spans="1:28" ht="15" customHeight="1">
      <c r="A626" s="254">
        <v>60</v>
      </c>
      <c r="B626" s="261" t="s">
        <v>351</v>
      </c>
      <c r="C626" s="23" t="s">
        <v>42</v>
      </c>
      <c r="D626" s="9">
        <v>5</v>
      </c>
      <c r="E626" s="9"/>
      <c r="F626" s="9"/>
      <c r="G626" s="2">
        <f t="shared" si="368"/>
        <v>5</v>
      </c>
      <c r="H626" s="41">
        <f t="shared" si="369"/>
        <v>3750</v>
      </c>
      <c r="I626" s="12"/>
      <c r="J626" s="12"/>
      <c r="K626" s="12"/>
      <c r="L626" s="2">
        <f t="shared" si="370"/>
        <v>0</v>
      </c>
      <c r="M626" s="41">
        <f t="shared" si="371"/>
        <v>0</v>
      </c>
      <c r="N626" s="12"/>
      <c r="O626" s="12"/>
      <c r="P626" s="12"/>
      <c r="Q626" s="2">
        <f t="shared" si="372"/>
        <v>0</v>
      </c>
      <c r="R626" s="41">
        <f t="shared" si="373"/>
        <v>0</v>
      </c>
      <c r="S626" s="12"/>
      <c r="T626" s="12"/>
      <c r="U626" s="12"/>
      <c r="V626" s="19">
        <f t="shared" si="374"/>
        <v>0</v>
      </c>
      <c r="W626" s="41">
        <f t="shared" si="375"/>
        <v>0</v>
      </c>
      <c r="X626" s="21">
        <f t="shared" si="377"/>
        <v>5</v>
      </c>
      <c r="Y626" s="24"/>
      <c r="Z626" s="32"/>
      <c r="AA626" s="251">
        <v>750</v>
      </c>
      <c r="AB626" s="27">
        <f t="shared" si="367"/>
        <v>3750</v>
      </c>
    </row>
    <row r="627" spans="1:28" ht="15" customHeight="1">
      <c r="A627" s="254">
        <v>61</v>
      </c>
      <c r="B627" s="261" t="s">
        <v>291</v>
      </c>
      <c r="C627" s="23" t="s">
        <v>292</v>
      </c>
      <c r="D627" s="9"/>
      <c r="E627" s="9"/>
      <c r="F627" s="9"/>
      <c r="G627" s="2">
        <f t="shared" si="368"/>
        <v>0</v>
      </c>
      <c r="H627" s="41">
        <f t="shared" si="369"/>
        <v>0</v>
      </c>
      <c r="I627" s="12"/>
      <c r="J627" s="12"/>
      <c r="K627" s="12"/>
      <c r="L627" s="2">
        <f t="shared" si="370"/>
        <v>0</v>
      </c>
      <c r="M627" s="41">
        <f t="shared" si="371"/>
        <v>0</v>
      </c>
      <c r="N627" s="12">
        <v>1</v>
      </c>
      <c r="O627" s="12"/>
      <c r="P627" s="12"/>
      <c r="Q627" s="2">
        <f t="shared" si="372"/>
        <v>1</v>
      </c>
      <c r="R627" s="41">
        <f t="shared" si="373"/>
        <v>1200</v>
      </c>
      <c r="S627" s="12"/>
      <c r="T627" s="12"/>
      <c r="U627" s="12"/>
      <c r="V627" s="19">
        <f t="shared" si="374"/>
        <v>0</v>
      </c>
      <c r="W627" s="41">
        <f t="shared" si="375"/>
        <v>0</v>
      </c>
      <c r="X627" s="21">
        <f t="shared" si="377"/>
        <v>1</v>
      </c>
      <c r="Y627" s="24"/>
      <c r="Z627" s="32"/>
      <c r="AA627" s="251">
        <v>1200</v>
      </c>
      <c r="AB627" s="27">
        <f t="shared" si="367"/>
        <v>1200</v>
      </c>
    </row>
    <row r="628" spans="1:28" ht="15" customHeight="1">
      <c r="A628" s="254">
        <v>62</v>
      </c>
      <c r="B628" s="261" t="s">
        <v>354</v>
      </c>
      <c r="C628" s="23" t="s">
        <v>39</v>
      </c>
      <c r="D628" s="9"/>
      <c r="E628" s="9"/>
      <c r="F628" s="9"/>
      <c r="G628" s="2">
        <f t="shared" si="368"/>
        <v>0</v>
      </c>
      <c r="H628" s="41">
        <f t="shared" si="369"/>
        <v>0</v>
      </c>
      <c r="I628" s="12"/>
      <c r="J628" s="12"/>
      <c r="K628" s="12"/>
      <c r="L628" s="2">
        <f t="shared" si="370"/>
        <v>0</v>
      </c>
      <c r="M628" s="41">
        <f t="shared" si="371"/>
        <v>0</v>
      </c>
      <c r="N628" s="12">
        <v>3</v>
      </c>
      <c r="O628" s="12"/>
      <c r="P628" s="12"/>
      <c r="Q628" s="2">
        <f t="shared" si="372"/>
        <v>3</v>
      </c>
      <c r="R628" s="41">
        <f t="shared" si="373"/>
        <v>2550</v>
      </c>
      <c r="S628" s="12"/>
      <c r="T628" s="12"/>
      <c r="U628" s="12"/>
      <c r="V628" s="19">
        <f t="shared" si="374"/>
        <v>0</v>
      </c>
      <c r="W628" s="41">
        <f t="shared" si="375"/>
        <v>0</v>
      </c>
      <c r="X628" s="21">
        <f t="shared" si="377"/>
        <v>3</v>
      </c>
      <c r="Y628" s="24"/>
      <c r="Z628" s="32"/>
      <c r="AA628" s="251">
        <v>850</v>
      </c>
      <c r="AB628" s="27">
        <f t="shared" si="367"/>
        <v>2550</v>
      </c>
    </row>
    <row r="629" spans="1:28" ht="15" customHeight="1">
      <c r="A629" s="254">
        <v>63</v>
      </c>
      <c r="B629" s="261" t="s">
        <v>447</v>
      </c>
      <c r="C629" s="23" t="s">
        <v>39</v>
      </c>
      <c r="D629" s="9">
        <v>6</v>
      </c>
      <c r="E629" s="9"/>
      <c r="F629" s="9"/>
      <c r="G629" s="2">
        <f t="shared" si="368"/>
        <v>6</v>
      </c>
      <c r="H629" s="41">
        <f t="shared" si="369"/>
        <v>7800</v>
      </c>
      <c r="I629" s="12"/>
      <c r="J629" s="12"/>
      <c r="K629" s="12"/>
      <c r="L629" s="2">
        <f t="shared" si="370"/>
        <v>0</v>
      </c>
      <c r="M629" s="41">
        <f t="shared" si="371"/>
        <v>0</v>
      </c>
      <c r="N629" s="12"/>
      <c r="O629" s="12"/>
      <c r="P629" s="12"/>
      <c r="Q629" s="2">
        <f t="shared" si="372"/>
        <v>0</v>
      </c>
      <c r="R629" s="41">
        <f t="shared" si="373"/>
        <v>0</v>
      </c>
      <c r="S629" s="12"/>
      <c r="T629" s="12"/>
      <c r="U629" s="12"/>
      <c r="V629" s="19">
        <f t="shared" si="374"/>
        <v>0</v>
      </c>
      <c r="W629" s="41">
        <f t="shared" si="375"/>
        <v>0</v>
      </c>
      <c r="X629" s="21">
        <f t="shared" si="377"/>
        <v>6</v>
      </c>
      <c r="Y629" s="24"/>
      <c r="Z629" s="32"/>
      <c r="AA629" s="251">
        <v>1300</v>
      </c>
      <c r="AB629" s="27">
        <f t="shared" si="367"/>
        <v>7800</v>
      </c>
    </row>
    <row r="630" spans="1:28" ht="15" customHeight="1">
      <c r="A630" s="254">
        <v>64</v>
      </c>
      <c r="B630" s="261" t="s">
        <v>390</v>
      </c>
      <c r="C630" s="62" t="s">
        <v>382</v>
      </c>
      <c r="D630" s="9">
        <v>1</v>
      </c>
      <c r="E630" s="9"/>
      <c r="F630" s="9"/>
      <c r="G630" s="2">
        <f t="shared" si="368"/>
        <v>1</v>
      </c>
      <c r="H630" s="41">
        <f t="shared" si="369"/>
        <v>2000</v>
      </c>
      <c r="I630" s="12"/>
      <c r="J630" s="12"/>
      <c r="K630" s="12"/>
      <c r="L630" s="2">
        <f t="shared" si="370"/>
        <v>0</v>
      </c>
      <c r="M630" s="41">
        <f t="shared" si="371"/>
        <v>0</v>
      </c>
      <c r="N630" s="12"/>
      <c r="O630" s="12"/>
      <c r="P630" s="12"/>
      <c r="Q630" s="2">
        <f t="shared" si="372"/>
        <v>0</v>
      </c>
      <c r="R630" s="41">
        <f t="shared" si="373"/>
        <v>0</v>
      </c>
      <c r="S630" s="12"/>
      <c r="T630" s="12"/>
      <c r="U630" s="12"/>
      <c r="V630" s="19">
        <f t="shared" si="374"/>
        <v>0</v>
      </c>
      <c r="W630" s="41">
        <f t="shared" si="375"/>
        <v>0</v>
      </c>
      <c r="X630" s="21">
        <f t="shared" si="377"/>
        <v>1</v>
      </c>
      <c r="Y630" s="24"/>
      <c r="Z630" s="32"/>
      <c r="AA630" s="251">
        <v>2000</v>
      </c>
      <c r="AB630" s="27">
        <f t="shared" si="367"/>
        <v>2000</v>
      </c>
    </row>
    <row r="631" spans="1:28" ht="15" customHeight="1">
      <c r="A631" s="254">
        <v>65</v>
      </c>
      <c r="B631" s="261" t="s">
        <v>448</v>
      </c>
      <c r="C631" s="23" t="s">
        <v>321</v>
      </c>
      <c r="D631" s="9">
        <v>1</v>
      </c>
      <c r="E631" s="9"/>
      <c r="F631" s="9"/>
      <c r="G631" s="2">
        <f t="shared" si="368"/>
        <v>1</v>
      </c>
      <c r="H631" s="41">
        <f t="shared" si="369"/>
        <v>1000</v>
      </c>
      <c r="I631" s="12"/>
      <c r="J631" s="12"/>
      <c r="K631" s="12"/>
      <c r="L631" s="2">
        <f t="shared" si="370"/>
        <v>0</v>
      </c>
      <c r="M631" s="41">
        <f t="shared" si="371"/>
        <v>0</v>
      </c>
      <c r="N631" s="12"/>
      <c r="O631" s="12"/>
      <c r="P631" s="12"/>
      <c r="Q631" s="2">
        <f t="shared" si="372"/>
        <v>0</v>
      </c>
      <c r="R631" s="41">
        <f t="shared" si="373"/>
        <v>0</v>
      </c>
      <c r="S631" s="12"/>
      <c r="T631" s="12"/>
      <c r="U631" s="12"/>
      <c r="V631" s="19">
        <f t="shared" si="374"/>
        <v>0</v>
      </c>
      <c r="W631" s="41">
        <f t="shared" si="375"/>
        <v>0</v>
      </c>
      <c r="X631" s="21">
        <f t="shared" si="377"/>
        <v>1</v>
      </c>
      <c r="Y631" s="24"/>
      <c r="Z631" s="32"/>
      <c r="AA631" s="251">
        <v>1000</v>
      </c>
      <c r="AB631" s="27">
        <f t="shared" ref="AB631:AB696" si="378">X631*AA631</f>
        <v>1000</v>
      </c>
    </row>
    <row r="632" spans="1:28" ht="15" customHeight="1">
      <c r="A632" s="254">
        <v>66</v>
      </c>
      <c r="B632" s="261" t="s">
        <v>449</v>
      </c>
      <c r="C632" s="23" t="s">
        <v>42</v>
      </c>
      <c r="D632" s="9">
        <v>5</v>
      </c>
      <c r="E632" s="9"/>
      <c r="F632" s="9"/>
      <c r="G632" s="2">
        <f t="shared" ref="G632:G697" si="379">SUM(D632:F632)</f>
        <v>5</v>
      </c>
      <c r="H632" s="41">
        <f t="shared" ref="H632:H697" si="380">G632*AA632</f>
        <v>2500</v>
      </c>
      <c r="I632" s="12"/>
      <c r="J632" s="12"/>
      <c r="K632" s="12"/>
      <c r="L632" s="2">
        <f t="shared" ref="L632:L697" si="381">SUM(I632:K632)</f>
        <v>0</v>
      </c>
      <c r="M632" s="41">
        <f t="shared" ref="M632:M697" si="382">L632*AA632</f>
        <v>0</v>
      </c>
      <c r="N632" s="12">
        <v>5</v>
      </c>
      <c r="O632" s="12"/>
      <c r="P632" s="12"/>
      <c r="Q632" s="2">
        <f t="shared" ref="Q632:Q697" si="383">SUM(N632:P632)</f>
        <v>5</v>
      </c>
      <c r="R632" s="41">
        <f t="shared" ref="R632:R697" si="384">Q632*AA632</f>
        <v>2500</v>
      </c>
      <c r="S632" s="12"/>
      <c r="T632" s="12"/>
      <c r="U632" s="12"/>
      <c r="V632" s="19">
        <f t="shared" ref="V632:V697" si="385">SUM(S632:U632)</f>
        <v>0</v>
      </c>
      <c r="W632" s="41">
        <f t="shared" ref="W632:W697" si="386">V632*AA632</f>
        <v>0</v>
      </c>
      <c r="X632" s="21">
        <f t="shared" si="377"/>
        <v>10</v>
      </c>
      <c r="Y632" s="24"/>
      <c r="Z632" s="32"/>
      <c r="AA632" s="251">
        <v>500</v>
      </c>
      <c r="AB632" s="27">
        <f t="shared" si="378"/>
        <v>5000</v>
      </c>
    </row>
    <row r="633" spans="1:28" ht="15" customHeight="1">
      <c r="A633" s="254">
        <v>67</v>
      </c>
      <c r="B633" s="261" t="s">
        <v>450</v>
      </c>
      <c r="C633" s="23" t="s">
        <v>75</v>
      </c>
      <c r="D633" s="9"/>
      <c r="E633" s="9"/>
      <c r="F633" s="9"/>
      <c r="G633" s="2">
        <f t="shared" si="379"/>
        <v>0</v>
      </c>
      <c r="H633" s="41">
        <f t="shared" si="380"/>
        <v>0</v>
      </c>
      <c r="I633" s="12"/>
      <c r="J633" s="12"/>
      <c r="K633" s="12"/>
      <c r="L633" s="2">
        <f t="shared" si="381"/>
        <v>0</v>
      </c>
      <c r="M633" s="41">
        <f t="shared" si="382"/>
        <v>0</v>
      </c>
      <c r="N633" s="12">
        <v>1</v>
      </c>
      <c r="O633" s="12"/>
      <c r="P633" s="12"/>
      <c r="Q633" s="2">
        <f t="shared" si="383"/>
        <v>1</v>
      </c>
      <c r="R633" s="41">
        <f t="shared" si="384"/>
        <v>1500</v>
      </c>
      <c r="S633" s="12"/>
      <c r="T633" s="12"/>
      <c r="U633" s="12"/>
      <c r="V633" s="19">
        <f t="shared" si="385"/>
        <v>0</v>
      </c>
      <c r="W633" s="41">
        <f t="shared" si="386"/>
        <v>0</v>
      </c>
      <c r="X633" s="21">
        <f t="shared" si="377"/>
        <v>1</v>
      </c>
      <c r="Y633" s="24"/>
      <c r="Z633" s="32"/>
      <c r="AA633" s="251">
        <v>1500</v>
      </c>
      <c r="AB633" s="27">
        <f t="shared" si="378"/>
        <v>1500</v>
      </c>
    </row>
    <row r="634" spans="1:28" ht="15" customHeight="1">
      <c r="A634" s="254">
        <v>68</v>
      </c>
      <c r="B634" s="261" t="s">
        <v>451</v>
      </c>
      <c r="C634" s="23" t="s">
        <v>75</v>
      </c>
      <c r="D634" s="9"/>
      <c r="E634" s="9"/>
      <c r="F634" s="9"/>
      <c r="G634" s="2">
        <f t="shared" si="379"/>
        <v>0</v>
      </c>
      <c r="H634" s="41">
        <f t="shared" si="380"/>
        <v>0</v>
      </c>
      <c r="I634" s="12"/>
      <c r="J634" s="12"/>
      <c r="K634" s="12"/>
      <c r="L634" s="2">
        <f t="shared" si="381"/>
        <v>0</v>
      </c>
      <c r="M634" s="41">
        <f t="shared" si="382"/>
        <v>0</v>
      </c>
      <c r="N634" s="12">
        <v>1</v>
      </c>
      <c r="O634" s="12"/>
      <c r="P634" s="12"/>
      <c r="Q634" s="2">
        <f t="shared" si="383"/>
        <v>1</v>
      </c>
      <c r="R634" s="41">
        <f t="shared" si="384"/>
        <v>800</v>
      </c>
      <c r="S634" s="12"/>
      <c r="T634" s="12"/>
      <c r="U634" s="12"/>
      <c r="V634" s="19">
        <f t="shared" si="385"/>
        <v>0</v>
      </c>
      <c r="W634" s="41">
        <f t="shared" si="386"/>
        <v>0</v>
      </c>
      <c r="X634" s="21">
        <f t="shared" si="377"/>
        <v>1</v>
      </c>
      <c r="Y634" s="24"/>
      <c r="Z634" s="32"/>
      <c r="AA634" s="251">
        <v>800</v>
      </c>
      <c r="AB634" s="27">
        <f t="shared" si="378"/>
        <v>800</v>
      </c>
    </row>
    <row r="635" spans="1:28" ht="15" customHeight="1">
      <c r="A635" s="254">
        <v>69</v>
      </c>
      <c r="B635" s="261" t="s">
        <v>362</v>
      </c>
      <c r="C635" s="23" t="s">
        <v>39</v>
      </c>
      <c r="D635" s="9"/>
      <c r="E635" s="9"/>
      <c r="F635" s="9"/>
      <c r="G635" s="2">
        <f t="shared" si="379"/>
        <v>0</v>
      </c>
      <c r="H635" s="41">
        <f t="shared" si="380"/>
        <v>0</v>
      </c>
      <c r="I635" s="12"/>
      <c r="J635" s="12"/>
      <c r="K635" s="12"/>
      <c r="L635" s="2">
        <f t="shared" si="381"/>
        <v>0</v>
      </c>
      <c r="M635" s="41">
        <f t="shared" si="382"/>
        <v>0</v>
      </c>
      <c r="N635" s="12">
        <v>5</v>
      </c>
      <c r="O635" s="12"/>
      <c r="P635" s="12"/>
      <c r="Q635" s="2">
        <f t="shared" si="383"/>
        <v>5</v>
      </c>
      <c r="R635" s="41">
        <f t="shared" si="384"/>
        <v>2500</v>
      </c>
      <c r="S635" s="12"/>
      <c r="T635" s="12"/>
      <c r="U635" s="12"/>
      <c r="V635" s="19">
        <f t="shared" si="385"/>
        <v>0</v>
      </c>
      <c r="W635" s="41">
        <f t="shared" si="386"/>
        <v>0</v>
      </c>
      <c r="X635" s="21">
        <f t="shared" si="377"/>
        <v>5</v>
      </c>
      <c r="Y635" s="24"/>
      <c r="Z635" s="32"/>
      <c r="AA635" s="251">
        <v>500</v>
      </c>
      <c r="AB635" s="27">
        <f t="shared" si="378"/>
        <v>2500</v>
      </c>
    </row>
    <row r="636" spans="1:28" ht="15" customHeight="1">
      <c r="A636" s="254">
        <v>70</v>
      </c>
      <c r="B636" s="261" t="s">
        <v>294</v>
      </c>
      <c r="C636" s="23" t="s">
        <v>39</v>
      </c>
      <c r="D636" s="9">
        <v>30</v>
      </c>
      <c r="E636" s="9"/>
      <c r="F636" s="9"/>
      <c r="G636" s="2">
        <f t="shared" si="379"/>
        <v>30</v>
      </c>
      <c r="H636" s="41">
        <f t="shared" si="380"/>
        <v>18000</v>
      </c>
      <c r="I636" s="12"/>
      <c r="J636" s="12"/>
      <c r="K636" s="12"/>
      <c r="L636" s="2">
        <f t="shared" si="381"/>
        <v>0</v>
      </c>
      <c r="M636" s="41">
        <f t="shared" si="382"/>
        <v>0</v>
      </c>
      <c r="N636" s="12"/>
      <c r="O636" s="12"/>
      <c r="P636" s="12"/>
      <c r="Q636" s="2">
        <f t="shared" si="383"/>
        <v>0</v>
      </c>
      <c r="R636" s="41">
        <f t="shared" si="384"/>
        <v>0</v>
      </c>
      <c r="S636" s="12"/>
      <c r="T636" s="12"/>
      <c r="U636" s="12"/>
      <c r="V636" s="19">
        <f t="shared" si="385"/>
        <v>0</v>
      </c>
      <c r="W636" s="41">
        <f t="shared" si="386"/>
        <v>0</v>
      </c>
      <c r="X636" s="21">
        <f t="shared" si="377"/>
        <v>30</v>
      </c>
      <c r="Y636" s="24"/>
      <c r="Z636" s="32"/>
      <c r="AA636" s="251">
        <v>600</v>
      </c>
      <c r="AB636" s="27">
        <f t="shared" si="378"/>
        <v>18000</v>
      </c>
    </row>
    <row r="637" spans="1:28" ht="15" customHeight="1">
      <c r="A637" s="254">
        <v>71</v>
      </c>
      <c r="B637" s="261" t="s">
        <v>282</v>
      </c>
      <c r="C637" s="23" t="s">
        <v>327</v>
      </c>
      <c r="D637" s="9">
        <v>1</v>
      </c>
      <c r="E637" s="9"/>
      <c r="F637" s="9"/>
      <c r="G637" s="2">
        <f t="shared" si="379"/>
        <v>1</v>
      </c>
      <c r="H637" s="41">
        <f t="shared" si="380"/>
        <v>500</v>
      </c>
      <c r="I637" s="12"/>
      <c r="J637" s="12"/>
      <c r="K637" s="12"/>
      <c r="L637" s="2">
        <f t="shared" si="381"/>
        <v>0</v>
      </c>
      <c r="M637" s="41">
        <f t="shared" si="382"/>
        <v>0</v>
      </c>
      <c r="N637" s="12"/>
      <c r="O637" s="12"/>
      <c r="P637" s="12"/>
      <c r="Q637" s="2">
        <f t="shared" si="383"/>
        <v>0</v>
      </c>
      <c r="R637" s="41">
        <f t="shared" si="384"/>
        <v>0</v>
      </c>
      <c r="S637" s="12"/>
      <c r="T637" s="12"/>
      <c r="U637" s="12"/>
      <c r="V637" s="19">
        <f t="shared" si="385"/>
        <v>0</v>
      </c>
      <c r="W637" s="41">
        <f t="shared" si="386"/>
        <v>0</v>
      </c>
      <c r="X637" s="21">
        <f t="shared" si="377"/>
        <v>1</v>
      </c>
      <c r="Y637" s="24"/>
      <c r="Z637" s="32"/>
      <c r="AA637" s="251">
        <v>500</v>
      </c>
      <c r="AB637" s="27">
        <f t="shared" si="378"/>
        <v>500</v>
      </c>
    </row>
    <row r="638" spans="1:28" ht="15" customHeight="1">
      <c r="A638" s="254">
        <v>72</v>
      </c>
      <c r="B638" s="261" t="s">
        <v>452</v>
      </c>
      <c r="C638" s="23" t="s">
        <v>327</v>
      </c>
      <c r="D638" s="9"/>
      <c r="E638" s="9"/>
      <c r="F638" s="9"/>
      <c r="G638" s="2">
        <f t="shared" si="379"/>
        <v>0</v>
      </c>
      <c r="H638" s="41">
        <f t="shared" si="380"/>
        <v>0</v>
      </c>
      <c r="I638" s="12"/>
      <c r="J638" s="12"/>
      <c r="K638" s="12"/>
      <c r="L638" s="2">
        <f t="shared" si="381"/>
        <v>0</v>
      </c>
      <c r="M638" s="41">
        <f t="shared" si="382"/>
        <v>0</v>
      </c>
      <c r="N638" s="12">
        <v>1</v>
      </c>
      <c r="O638" s="12"/>
      <c r="P638" s="12"/>
      <c r="Q638" s="2">
        <f t="shared" si="383"/>
        <v>1</v>
      </c>
      <c r="R638" s="41">
        <f t="shared" si="384"/>
        <v>800</v>
      </c>
      <c r="S638" s="12"/>
      <c r="T638" s="12"/>
      <c r="U638" s="12"/>
      <c r="V638" s="19">
        <f t="shared" si="385"/>
        <v>0</v>
      </c>
      <c r="W638" s="41">
        <f t="shared" si="386"/>
        <v>0</v>
      </c>
      <c r="X638" s="21">
        <f t="shared" si="377"/>
        <v>1</v>
      </c>
      <c r="Y638" s="24"/>
      <c r="Z638" s="32"/>
      <c r="AA638" s="251">
        <v>800</v>
      </c>
      <c r="AB638" s="27">
        <f t="shared" si="378"/>
        <v>800</v>
      </c>
    </row>
    <row r="639" spans="1:28" ht="15" customHeight="1">
      <c r="A639" s="254">
        <v>73</v>
      </c>
      <c r="B639" s="261" t="s">
        <v>341</v>
      </c>
      <c r="C639" s="23" t="s">
        <v>327</v>
      </c>
      <c r="D639" s="9"/>
      <c r="E639" s="9"/>
      <c r="F639" s="9"/>
      <c r="G639" s="2">
        <f t="shared" si="379"/>
        <v>0</v>
      </c>
      <c r="H639" s="41">
        <f t="shared" si="380"/>
        <v>0</v>
      </c>
      <c r="I639" s="12"/>
      <c r="J639" s="12"/>
      <c r="K639" s="12"/>
      <c r="L639" s="2">
        <f t="shared" si="381"/>
        <v>0</v>
      </c>
      <c r="M639" s="41">
        <f t="shared" si="382"/>
        <v>0</v>
      </c>
      <c r="N639" s="12">
        <v>1</v>
      </c>
      <c r="O639" s="12"/>
      <c r="P639" s="12"/>
      <c r="Q639" s="2">
        <f t="shared" si="383"/>
        <v>1</v>
      </c>
      <c r="R639" s="41">
        <f t="shared" si="384"/>
        <v>800</v>
      </c>
      <c r="S639" s="12"/>
      <c r="T639" s="12"/>
      <c r="U639" s="12"/>
      <c r="V639" s="19">
        <f t="shared" si="385"/>
        <v>0</v>
      </c>
      <c r="W639" s="41">
        <f t="shared" si="386"/>
        <v>0</v>
      </c>
      <c r="X639" s="21">
        <f t="shared" si="377"/>
        <v>1</v>
      </c>
      <c r="Y639" s="24"/>
      <c r="Z639" s="32"/>
      <c r="AA639" s="251">
        <v>800</v>
      </c>
      <c r="AB639" s="27">
        <f t="shared" si="378"/>
        <v>800</v>
      </c>
    </row>
    <row r="640" spans="1:28" ht="15" customHeight="1">
      <c r="A640" s="254">
        <v>74</v>
      </c>
      <c r="B640" s="261" t="s">
        <v>453</v>
      </c>
      <c r="C640" s="23" t="s">
        <v>327</v>
      </c>
      <c r="D640" s="9"/>
      <c r="E640" s="9"/>
      <c r="F640" s="9"/>
      <c r="G640" s="2">
        <f t="shared" si="379"/>
        <v>0</v>
      </c>
      <c r="H640" s="41">
        <f t="shared" si="380"/>
        <v>0</v>
      </c>
      <c r="I640" s="12"/>
      <c r="J640" s="12"/>
      <c r="K640" s="12"/>
      <c r="L640" s="2">
        <f t="shared" si="381"/>
        <v>0</v>
      </c>
      <c r="M640" s="41">
        <f t="shared" si="382"/>
        <v>0</v>
      </c>
      <c r="N640" s="12">
        <v>1</v>
      </c>
      <c r="O640" s="12"/>
      <c r="P640" s="12"/>
      <c r="Q640" s="2">
        <f t="shared" si="383"/>
        <v>1</v>
      </c>
      <c r="R640" s="41">
        <f t="shared" si="384"/>
        <v>1000</v>
      </c>
      <c r="S640" s="12"/>
      <c r="T640" s="12"/>
      <c r="U640" s="12"/>
      <c r="V640" s="19">
        <f t="shared" si="385"/>
        <v>0</v>
      </c>
      <c r="W640" s="41">
        <f t="shared" si="386"/>
        <v>0</v>
      </c>
      <c r="X640" s="21">
        <f t="shared" si="377"/>
        <v>1</v>
      </c>
      <c r="Y640" s="24"/>
      <c r="Z640" s="32"/>
      <c r="AA640" s="251">
        <v>1000</v>
      </c>
      <c r="AB640" s="27">
        <f t="shared" si="378"/>
        <v>1000</v>
      </c>
    </row>
    <row r="641" spans="1:28" ht="15" customHeight="1">
      <c r="A641" s="254">
        <v>75</v>
      </c>
      <c r="B641" s="255" t="s">
        <v>454</v>
      </c>
      <c r="C641" s="20" t="s">
        <v>75</v>
      </c>
      <c r="D641" s="1">
        <v>1</v>
      </c>
      <c r="E641" s="1"/>
      <c r="F641" s="1"/>
      <c r="G641" s="2">
        <f t="shared" si="379"/>
        <v>1</v>
      </c>
      <c r="H641" s="41">
        <f t="shared" si="380"/>
        <v>500</v>
      </c>
      <c r="I641" s="2"/>
      <c r="J641" s="2"/>
      <c r="K641" s="2"/>
      <c r="L641" s="2">
        <f t="shared" si="381"/>
        <v>0</v>
      </c>
      <c r="M641" s="41">
        <f t="shared" si="382"/>
        <v>0</v>
      </c>
      <c r="N641" s="2"/>
      <c r="O641" s="2"/>
      <c r="P641" s="2"/>
      <c r="Q641" s="2">
        <f t="shared" si="383"/>
        <v>0</v>
      </c>
      <c r="R641" s="41">
        <f t="shared" si="384"/>
        <v>0</v>
      </c>
      <c r="S641" s="2"/>
      <c r="T641" s="2"/>
      <c r="U641" s="2"/>
      <c r="V641" s="19">
        <f t="shared" si="385"/>
        <v>0</v>
      </c>
      <c r="W641" s="41">
        <f t="shared" si="386"/>
        <v>0</v>
      </c>
      <c r="X641" s="21">
        <f t="shared" si="377"/>
        <v>1</v>
      </c>
      <c r="Y641" s="22"/>
      <c r="Z641" s="31"/>
      <c r="AA641" s="251">
        <v>500</v>
      </c>
      <c r="AB641" s="27">
        <f t="shared" si="378"/>
        <v>500</v>
      </c>
    </row>
    <row r="642" spans="1:28" ht="15" customHeight="1">
      <c r="A642" s="254">
        <v>76</v>
      </c>
      <c r="B642" s="261" t="s">
        <v>302</v>
      </c>
      <c r="C642" s="23" t="s">
        <v>39</v>
      </c>
      <c r="D642" s="9"/>
      <c r="E642" s="9"/>
      <c r="F642" s="9"/>
      <c r="G642" s="2">
        <f t="shared" si="379"/>
        <v>0</v>
      </c>
      <c r="H642" s="41">
        <f t="shared" si="380"/>
        <v>0</v>
      </c>
      <c r="I642" s="2">
        <v>1</v>
      </c>
      <c r="J642" s="2"/>
      <c r="K642" s="2"/>
      <c r="L642" s="2">
        <f t="shared" si="381"/>
        <v>1</v>
      </c>
      <c r="M642" s="41">
        <f t="shared" si="382"/>
        <v>4824</v>
      </c>
      <c r="N642" s="2"/>
      <c r="O642" s="2"/>
      <c r="P642" s="2"/>
      <c r="Q642" s="2">
        <f t="shared" si="383"/>
        <v>0</v>
      </c>
      <c r="R642" s="41">
        <f t="shared" si="384"/>
        <v>0</v>
      </c>
      <c r="S642" s="2"/>
      <c r="T642" s="2"/>
      <c r="U642" s="2"/>
      <c r="V642" s="19">
        <f t="shared" si="385"/>
        <v>0</v>
      </c>
      <c r="W642" s="41">
        <f t="shared" si="386"/>
        <v>0</v>
      </c>
      <c r="X642" s="21">
        <f t="shared" si="377"/>
        <v>1</v>
      </c>
      <c r="Y642" s="24"/>
      <c r="Z642" s="32"/>
      <c r="AA642" s="251">
        <v>4824</v>
      </c>
      <c r="AB642" s="27">
        <f t="shared" si="378"/>
        <v>4824</v>
      </c>
    </row>
    <row r="643" spans="1:28" ht="15" customHeight="1">
      <c r="A643" s="101">
        <v>77</v>
      </c>
      <c r="B643" s="255" t="s">
        <v>340</v>
      </c>
      <c r="C643" s="20" t="s">
        <v>42</v>
      </c>
      <c r="D643" s="1"/>
      <c r="E643" s="1"/>
      <c r="F643" s="1"/>
      <c r="G643" s="2">
        <f t="shared" si="379"/>
        <v>0</v>
      </c>
      <c r="H643" s="41">
        <f t="shared" si="380"/>
        <v>0</v>
      </c>
      <c r="I643" s="2"/>
      <c r="J643" s="2"/>
      <c r="K643" s="2"/>
      <c r="L643" s="2">
        <f t="shared" si="381"/>
        <v>0</v>
      </c>
      <c r="M643" s="41">
        <f t="shared" si="382"/>
        <v>0</v>
      </c>
      <c r="N643" s="2">
        <v>10</v>
      </c>
      <c r="O643" s="2"/>
      <c r="P643" s="2"/>
      <c r="Q643" s="2">
        <f t="shared" si="383"/>
        <v>10</v>
      </c>
      <c r="R643" s="41">
        <f t="shared" si="384"/>
        <v>500</v>
      </c>
      <c r="S643" s="2"/>
      <c r="T643" s="2"/>
      <c r="U643" s="2"/>
      <c r="V643" s="19">
        <f t="shared" si="385"/>
        <v>0</v>
      </c>
      <c r="W643" s="41">
        <f t="shared" si="386"/>
        <v>0</v>
      </c>
      <c r="X643" s="21">
        <f t="shared" si="377"/>
        <v>10</v>
      </c>
      <c r="Y643" s="22"/>
      <c r="Z643" s="31"/>
      <c r="AA643" s="249">
        <v>50</v>
      </c>
      <c r="AB643" s="27">
        <f t="shared" si="378"/>
        <v>500</v>
      </c>
    </row>
    <row r="644" spans="1:28" ht="15" customHeight="1">
      <c r="A644" s="130">
        <v>78</v>
      </c>
      <c r="B644" s="271" t="s">
        <v>414</v>
      </c>
      <c r="C644" s="38" t="s">
        <v>322</v>
      </c>
      <c r="D644" s="10">
        <v>2</v>
      </c>
      <c r="E644" s="10"/>
      <c r="F644" s="10"/>
      <c r="G644" s="19">
        <f t="shared" si="379"/>
        <v>2</v>
      </c>
      <c r="H644" s="357">
        <f t="shared" si="380"/>
        <v>3000</v>
      </c>
      <c r="I644" s="26"/>
      <c r="J644" s="26"/>
      <c r="K644" s="26"/>
      <c r="L644" s="19">
        <f t="shared" si="381"/>
        <v>0</v>
      </c>
      <c r="M644" s="357">
        <f t="shared" si="382"/>
        <v>0</v>
      </c>
      <c r="N644" s="26"/>
      <c r="O644" s="26"/>
      <c r="P644" s="26"/>
      <c r="Q644" s="19">
        <f t="shared" si="383"/>
        <v>0</v>
      </c>
      <c r="R644" s="357">
        <f t="shared" si="384"/>
        <v>0</v>
      </c>
      <c r="S644" s="26"/>
      <c r="T644" s="26"/>
      <c r="U644" s="26"/>
      <c r="V644" s="19">
        <f t="shared" si="385"/>
        <v>0</v>
      </c>
      <c r="W644" s="357">
        <f t="shared" si="386"/>
        <v>0</v>
      </c>
      <c r="X644" s="21">
        <f t="shared" si="377"/>
        <v>2</v>
      </c>
      <c r="Y644" s="24"/>
      <c r="Z644" s="39"/>
      <c r="AA644" s="272">
        <v>1500</v>
      </c>
      <c r="AB644" s="34">
        <f t="shared" si="378"/>
        <v>3000</v>
      </c>
    </row>
    <row r="645" spans="1:28" ht="15" customHeight="1">
      <c r="A645" s="254">
        <v>79</v>
      </c>
      <c r="B645" s="261" t="s">
        <v>361</v>
      </c>
      <c r="C645" s="23" t="s">
        <v>322</v>
      </c>
      <c r="D645" s="9"/>
      <c r="E645" s="9"/>
      <c r="F645" s="9">
        <v>1</v>
      </c>
      <c r="G645" s="2">
        <f t="shared" si="379"/>
        <v>1</v>
      </c>
      <c r="H645" s="41">
        <f t="shared" si="380"/>
        <v>800</v>
      </c>
      <c r="I645" s="12"/>
      <c r="J645" s="12"/>
      <c r="K645" s="12"/>
      <c r="L645" s="2">
        <f t="shared" si="381"/>
        <v>0</v>
      </c>
      <c r="M645" s="41">
        <f t="shared" si="382"/>
        <v>0</v>
      </c>
      <c r="N645" s="12"/>
      <c r="O645" s="12">
        <v>1</v>
      </c>
      <c r="P645" s="12"/>
      <c r="Q645" s="2">
        <f t="shared" si="383"/>
        <v>1</v>
      </c>
      <c r="R645" s="41">
        <f t="shared" si="384"/>
        <v>800</v>
      </c>
      <c r="S645" s="12">
        <v>1</v>
      </c>
      <c r="T645" s="12"/>
      <c r="U645" s="12"/>
      <c r="V645" s="19">
        <f t="shared" si="385"/>
        <v>1</v>
      </c>
      <c r="W645" s="41">
        <f t="shared" si="386"/>
        <v>800</v>
      </c>
      <c r="X645" s="21">
        <f t="shared" si="377"/>
        <v>3</v>
      </c>
      <c r="Y645" s="24"/>
      <c r="Z645" s="32"/>
      <c r="AA645" s="251">
        <v>800</v>
      </c>
      <c r="AB645" s="27">
        <f t="shared" si="378"/>
        <v>2400</v>
      </c>
    </row>
    <row r="646" spans="1:28" ht="15" customHeight="1">
      <c r="A646" s="254">
        <v>80</v>
      </c>
      <c r="B646" s="261" t="s">
        <v>455</v>
      </c>
      <c r="C646" s="23" t="s">
        <v>328</v>
      </c>
      <c r="D646" s="9"/>
      <c r="E646" s="9"/>
      <c r="F646" s="9"/>
      <c r="G646" s="2">
        <f t="shared" si="379"/>
        <v>0</v>
      </c>
      <c r="H646" s="41">
        <f t="shared" si="380"/>
        <v>0</v>
      </c>
      <c r="I646" s="12"/>
      <c r="J646" s="12"/>
      <c r="K646" s="12"/>
      <c r="L646" s="2">
        <f t="shared" si="381"/>
        <v>0</v>
      </c>
      <c r="M646" s="41">
        <f t="shared" si="382"/>
        <v>0</v>
      </c>
      <c r="N646" s="12">
        <v>1</v>
      </c>
      <c r="O646" s="12"/>
      <c r="P646" s="12"/>
      <c r="Q646" s="2">
        <f t="shared" si="383"/>
        <v>1</v>
      </c>
      <c r="R646" s="41">
        <f t="shared" si="384"/>
        <v>500</v>
      </c>
      <c r="S646" s="12"/>
      <c r="T646" s="12"/>
      <c r="U646" s="12"/>
      <c r="V646" s="19">
        <f t="shared" si="385"/>
        <v>0</v>
      </c>
      <c r="W646" s="41">
        <f t="shared" si="386"/>
        <v>0</v>
      </c>
      <c r="X646" s="21">
        <f t="shared" si="377"/>
        <v>1</v>
      </c>
      <c r="Y646" s="24"/>
      <c r="Z646" s="32"/>
      <c r="AA646" s="251">
        <v>500</v>
      </c>
      <c r="AB646" s="27">
        <f t="shared" si="378"/>
        <v>500</v>
      </c>
    </row>
    <row r="647" spans="1:28" ht="15" customHeight="1">
      <c r="A647" s="101">
        <v>81</v>
      </c>
      <c r="B647" s="255" t="s">
        <v>353</v>
      </c>
      <c r="C647" s="20" t="s">
        <v>320</v>
      </c>
      <c r="D647" s="1"/>
      <c r="E647" s="1"/>
      <c r="F647" s="1"/>
      <c r="G647" s="2">
        <f t="shared" si="379"/>
        <v>0</v>
      </c>
      <c r="H647" s="41">
        <f t="shared" si="380"/>
        <v>0</v>
      </c>
      <c r="I647" s="2"/>
      <c r="J647" s="2"/>
      <c r="K647" s="2"/>
      <c r="L647" s="2">
        <f t="shared" si="381"/>
        <v>0</v>
      </c>
      <c r="M647" s="41">
        <f t="shared" si="382"/>
        <v>0</v>
      </c>
      <c r="N647" s="2">
        <v>1</v>
      </c>
      <c r="O647" s="2"/>
      <c r="P647" s="2"/>
      <c r="Q647" s="2">
        <f t="shared" si="383"/>
        <v>1</v>
      </c>
      <c r="R647" s="41">
        <f t="shared" si="384"/>
        <v>1000</v>
      </c>
      <c r="S647" s="2"/>
      <c r="T647" s="2"/>
      <c r="U647" s="2"/>
      <c r="V647" s="19">
        <f t="shared" si="385"/>
        <v>0</v>
      </c>
      <c r="W647" s="41">
        <f t="shared" si="386"/>
        <v>0</v>
      </c>
      <c r="X647" s="21">
        <f t="shared" si="377"/>
        <v>1</v>
      </c>
      <c r="Y647" s="22"/>
      <c r="Z647" s="31"/>
      <c r="AA647" s="249">
        <v>1000</v>
      </c>
      <c r="AB647" s="27">
        <f t="shared" si="378"/>
        <v>1000</v>
      </c>
    </row>
    <row r="648" spans="1:28" ht="15" customHeight="1">
      <c r="A648" s="101">
        <v>82</v>
      </c>
      <c r="B648" s="255" t="s">
        <v>456</v>
      </c>
      <c r="C648" s="20" t="s">
        <v>319</v>
      </c>
      <c r="D648" s="1"/>
      <c r="E648" s="1"/>
      <c r="F648" s="1"/>
      <c r="G648" s="2">
        <f t="shared" si="379"/>
        <v>0</v>
      </c>
      <c r="H648" s="41">
        <f t="shared" si="380"/>
        <v>0</v>
      </c>
      <c r="I648" s="2"/>
      <c r="J648" s="2"/>
      <c r="K648" s="2"/>
      <c r="L648" s="2">
        <f t="shared" si="381"/>
        <v>0</v>
      </c>
      <c r="M648" s="41">
        <f t="shared" si="382"/>
        <v>0</v>
      </c>
      <c r="N648" s="2">
        <v>1</v>
      </c>
      <c r="O648" s="2"/>
      <c r="P648" s="2"/>
      <c r="Q648" s="2">
        <f t="shared" si="383"/>
        <v>1</v>
      </c>
      <c r="R648" s="41">
        <f t="shared" si="384"/>
        <v>1000</v>
      </c>
      <c r="S648" s="2"/>
      <c r="T648" s="2"/>
      <c r="U648" s="2"/>
      <c r="V648" s="2">
        <f t="shared" si="385"/>
        <v>0</v>
      </c>
      <c r="W648" s="41">
        <f t="shared" si="386"/>
        <v>0</v>
      </c>
      <c r="X648" s="35">
        <f t="shared" si="377"/>
        <v>1</v>
      </c>
      <c r="Y648" s="36"/>
      <c r="Z648" s="31"/>
      <c r="AA648" s="249">
        <v>1000</v>
      </c>
      <c r="AB648" s="27">
        <f t="shared" si="378"/>
        <v>1000</v>
      </c>
    </row>
    <row r="649" spans="1:28" ht="15" customHeight="1">
      <c r="A649" s="130">
        <v>83</v>
      </c>
      <c r="B649" s="271" t="s">
        <v>457</v>
      </c>
      <c r="C649" s="38" t="s">
        <v>319</v>
      </c>
      <c r="D649" s="10"/>
      <c r="E649" s="10"/>
      <c r="F649" s="10"/>
      <c r="G649" s="19">
        <f t="shared" si="379"/>
        <v>0</v>
      </c>
      <c r="H649" s="357">
        <f t="shared" si="380"/>
        <v>0</v>
      </c>
      <c r="I649" s="26"/>
      <c r="J649" s="26"/>
      <c r="K649" s="26"/>
      <c r="L649" s="19">
        <f t="shared" si="381"/>
        <v>0</v>
      </c>
      <c r="M649" s="357">
        <f t="shared" si="382"/>
        <v>0</v>
      </c>
      <c r="N649" s="26">
        <v>1</v>
      </c>
      <c r="O649" s="26"/>
      <c r="P649" s="26"/>
      <c r="Q649" s="19">
        <f t="shared" si="383"/>
        <v>1</v>
      </c>
      <c r="R649" s="357">
        <f t="shared" si="384"/>
        <v>600</v>
      </c>
      <c r="S649" s="26"/>
      <c r="T649" s="26"/>
      <c r="U649" s="26"/>
      <c r="V649" s="19">
        <f t="shared" si="385"/>
        <v>0</v>
      </c>
      <c r="W649" s="357">
        <f t="shared" si="386"/>
        <v>0</v>
      </c>
      <c r="X649" s="21">
        <f t="shared" si="377"/>
        <v>1</v>
      </c>
      <c r="Y649" s="24"/>
      <c r="Z649" s="39"/>
      <c r="AA649" s="272">
        <v>600</v>
      </c>
      <c r="AB649" s="34">
        <f t="shared" si="378"/>
        <v>600</v>
      </c>
    </row>
    <row r="650" spans="1:28" ht="15" customHeight="1">
      <c r="A650" s="254">
        <v>84</v>
      </c>
      <c r="B650" s="261" t="s">
        <v>352</v>
      </c>
      <c r="C650" s="23" t="s">
        <v>320</v>
      </c>
      <c r="D650" s="9"/>
      <c r="E650" s="9"/>
      <c r="F650" s="9"/>
      <c r="G650" s="2">
        <f t="shared" si="379"/>
        <v>0</v>
      </c>
      <c r="H650" s="41">
        <f t="shared" si="380"/>
        <v>0</v>
      </c>
      <c r="I650" s="12"/>
      <c r="J650" s="12"/>
      <c r="K650" s="12"/>
      <c r="L650" s="2">
        <f t="shared" si="381"/>
        <v>0</v>
      </c>
      <c r="M650" s="41">
        <f t="shared" si="382"/>
        <v>0</v>
      </c>
      <c r="N650" s="12">
        <v>1</v>
      </c>
      <c r="O650" s="12"/>
      <c r="P650" s="12"/>
      <c r="Q650" s="2">
        <f t="shared" si="383"/>
        <v>1</v>
      </c>
      <c r="R650" s="41">
        <f t="shared" si="384"/>
        <v>600</v>
      </c>
      <c r="S650" s="12"/>
      <c r="T650" s="12"/>
      <c r="U650" s="12"/>
      <c r="V650" s="19">
        <f t="shared" si="385"/>
        <v>0</v>
      </c>
      <c r="W650" s="41">
        <f t="shared" si="386"/>
        <v>0</v>
      </c>
      <c r="X650" s="21">
        <f t="shared" si="377"/>
        <v>1</v>
      </c>
      <c r="Y650" s="24"/>
      <c r="Z650" s="32"/>
      <c r="AA650" s="251">
        <v>600</v>
      </c>
      <c r="AB650" s="27">
        <f t="shared" si="378"/>
        <v>600</v>
      </c>
    </row>
    <row r="651" spans="1:28" ht="15" customHeight="1">
      <c r="A651" s="254">
        <v>85</v>
      </c>
      <c r="B651" s="261" t="s">
        <v>458</v>
      </c>
      <c r="C651" s="23" t="s">
        <v>319</v>
      </c>
      <c r="D651" s="9"/>
      <c r="E651" s="9"/>
      <c r="F651" s="9"/>
      <c r="G651" s="2">
        <f t="shared" si="379"/>
        <v>0</v>
      </c>
      <c r="H651" s="41">
        <f t="shared" si="380"/>
        <v>0</v>
      </c>
      <c r="I651" s="12"/>
      <c r="J651" s="12"/>
      <c r="K651" s="12"/>
      <c r="L651" s="2">
        <f t="shared" si="381"/>
        <v>0</v>
      </c>
      <c r="M651" s="41">
        <f t="shared" si="382"/>
        <v>0</v>
      </c>
      <c r="N651" s="12">
        <v>1</v>
      </c>
      <c r="O651" s="12"/>
      <c r="P651" s="12"/>
      <c r="Q651" s="2">
        <f t="shared" si="383"/>
        <v>1</v>
      </c>
      <c r="R651" s="41">
        <f t="shared" si="384"/>
        <v>600</v>
      </c>
      <c r="S651" s="12"/>
      <c r="T651" s="12"/>
      <c r="U651" s="12"/>
      <c r="V651" s="19">
        <f t="shared" si="385"/>
        <v>0</v>
      </c>
      <c r="W651" s="41">
        <f t="shared" si="386"/>
        <v>0</v>
      </c>
      <c r="X651" s="21">
        <f t="shared" si="377"/>
        <v>1</v>
      </c>
      <c r="Y651" s="24"/>
      <c r="Z651" s="32"/>
      <c r="AA651" s="251">
        <v>600</v>
      </c>
      <c r="AB651" s="27">
        <f t="shared" si="378"/>
        <v>600</v>
      </c>
    </row>
    <row r="652" spans="1:28" ht="15" customHeight="1">
      <c r="A652" s="254">
        <v>86</v>
      </c>
      <c r="B652" s="261" t="s">
        <v>459</v>
      </c>
      <c r="C652" s="23" t="s">
        <v>285</v>
      </c>
      <c r="D652" s="9"/>
      <c r="E652" s="9"/>
      <c r="F652" s="9">
        <v>50</v>
      </c>
      <c r="G652" s="2">
        <f t="shared" si="379"/>
        <v>50</v>
      </c>
      <c r="H652" s="41">
        <f t="shared" si="380"/>
        <v>25000</v>
      </c>
      <c r="I652" s="12"/>
      <c r="J652" s="12"/>
      <c r="K652" s="12"/>
      <c r="L652" s="2">
        <f t="shared" si="381"/>
        <v>0</v>
      </c>
      <c r="M652" s="41">
        <f t="shared" si="382"/>
        <v>0</v>
      </c>
      <c r="N652" s="12"/>
      <c r="O652" s="12"/>
      <c r="P652" s="12"/>
      <c r="Q652" s="2">
        <f t="shared" si="383"/>
        <v>0</v>
      </c>
      <c r="R652" s="41">
        <f t="shared" si="384"/>
        <v>0</v>
      </c>
      <c r="S652" s="12"/>
      <c r="T652" s="12"/>
      <c r="U652" s="12"/>
      <c r="V652" s="19">
        <f t="shared" si="385"/>
        <v>0</v>
      </c>
      <c r="W652" s="41">
        <f t="shared" si="386"/>
        <v>0</v>
      </c>
      <c r="X652" s="21">
        <v>50</v>
      </c>
      <c r="Y652" s="24"/>
      <c r="Z652" s="32"/>
      <c r="AA652" s="251">
        <v>500</v>
      </c>
      <c r="AB652" s="27">
        <f t="shared" si="378"/>
        <v>25000</v>
      </c>
    </row>
    <row r="653" spans="1:28" ht="15" customHeight="1">
      <c r="A653" s="254">
        <v>87</v>
      </c>
      <c r="B653" s="261" t="s">
        <v>460</v>
      </c>
      <c r="C653" s="23" t="s">
        <v>320</v>
      </c>
      <c r="D653" s="9"/>
      <c r="E653" s="9"/>
      <c r="F653" s="9"/>
      <c r="G653" s="2">
        <f t="shared" si="379"/>
        <v>0</v>
      </c>
      <c r="H653" s="41">
        <f t="shared" si="380"/>
        <v>0</v>
      </c>
      <c r="I653" s="12"/>
      <c r="J653" s="12"/>
      <c r="K653" s="12"/>
      <c r="L653" s="2">
        <f t="shared" si="381"/>
        <v>0</v>
      </c>
      <c r="M653" s="41">
        <f t="shared" si="382"/>
        <v>0</v>
      </c>
      <c r="N653" s="12">
        <v>1</v>
      </c>
      <c r="O653" s="12"/>
      <c r="P653" s="12"/>
      <c r="Q653" s="2">
        <f t="shared" si="383"/>
        <v>1</v>
      </c>
      <c r="R653" s="41">
        <f t="shared" si="384"/>
        <v>800</v>
      </c>
      <c r="S653" s="12"/>
      <c r="T653" s="12"/>
      <c r="U653" s="12"/>
      <c r="V653" s="19">
        <f t="shared" si="385"/>
        <v>0</v>
      </c>
      <c r="W653" s="41">
        <f t="shared" si="386"/>
        <v>0</v>
      </c>
      <c r="X653" s="21">
        <f t="shared" ref="X653:X672" si="387">G653+L653+Q653+V653</f>
        <v>1</v>
      </c>
      <c r="Y653" s="24"/>
      <c r="Z653" s="32"/>
      <c r="AA653" s="251">
        <v>800</v>
      </c>
      <c r="AB653" s="27">
        <f t="shared" si="378"/>
        <v>800</v>
      </c>
    </row>
    <row r="654" spans="1:28" ht="15" customHeight="1">
      <c r="A654" s="254">
        <v>88</v>
      </c>
      <c r="B654" s="261" t="s">
        <v>461</v>
      </c>
      <c r="C654" s="23" t="s">
        <v>321</v>
      </c>
      <c r="D654" s="9"/>
      <c r="E654" s="9"/>
      <c r="F654" s="9"/>
      <c r="G654" s="2">
        <f t="shared" si="379"/>
        <v>0</v>
      </c>
      <c r="H654" s="41">
        <f t="shared" si="380"/>
        <v>0</v>
      </c>
      <c r="I654" s="12">
        <v>1</v>
      </c>
      <c r="J654" s="12"/>
      <c r="K654" s="12"/>
      <c r="L654" s="2">
        <f t="shared" si="381"/>
        <v>1</v>
      </c>
      <c r="M654" s="41">
        <f t="shared" si="382"/>
        <v>1200</v>
      </c>
      <c r="N654" s="12"/>
      <c r="O654" s="12"/>
      <c r="P654" s="12"/>
      <c r="Q654" s="2">
        <f t="shared" si="383"/>
        <v>0</v>
      </c>
      <c r="R654" s="41">
        <f t="shared" si="384"/>
        <v>0</v>
      </c>
      <c r="S654" s="12"/>
      <c r="T654" s="12"/>
      <c r="U654" s="12"/>
      <c r="V654" s="19">
        <f t="shared" si="385"/>
        <v>0</v>
      </c>
      <c r="W654" s="41">
        <f t="shared" si="386"/>
        <v>0</v>
      </c>
      <c r="X654" s="21">
        <f t="shared" si="387"/>
        <v>1</v>
      </c>
      <c r="Y654" s="24"/>
      <c r="Z654" s="32"/>
      <c r="AA654" s="251">
        <v>1200</v>
      </c>
      <c r="AB654" s="27">
        <f t="shared" si="378"/>
        <v>1200</v>
      </c>
    </row>
    <row r="655" spans="1:28" ht="15" customHeight="1">
      <c r="A655" s="254">
        <v>89</v>
      </c>
      <c r="B655" s="261" t="s">
        <v>462</v>
      </c>
      <c r="C655" s="23" t="s">
        <v>39</v>
      </c>
      <c r="D655" s="9">
        <v>20</v>
      </c>
      <c r="E655" s="9"/>
      <c r="F655" s="9"/>
      <c r="G655" s="2">
        <f t="shared" si="379"/>
        <v>20</v>
      </c>
      <c r="H655" s="41">
        <f t="shared" si="380"/>
        <v>1600</v>
      </c>
      <c r="I655" s="12"/>
      <c r="J655" s="12"/>
      <c r="K655" s="12"/>
      <c r="L655" s="2">
        <f t="shared" si="381"/>
        <v>0</v>
      </c>
      <c r="M655" s="41">
        <f t="shared" si="382"/>
        <v>0</v>
      </c>
      <c r="N655" s="12"/>
      <c r="O655" s="12"/>
      <c r="P655" s="12"/>
      <c r="Q655" s="2">
        <f t="shared" si="383"/>
        <v>0</v>
      </c>
      <c r="R655" s="41">
        <f t="shared" si="384"/>
        <v>0</v>
      </c>
      <c r="S655" s="12"/>
      <c r="T655" s="12"/>
      <c r="U655" s="12"/>
      <c r="V655" s="19">
        <f t="shared" si="385"/>
        <v>0</v>
      </c>
      <c r="W655" s="41">
        <f t="shared" si="386"/>
        <v>0</v>
      </c>
      <c r="X655" s="21">
        <f t="shared" si="387"/>
        <v>20</v>
      </c>
      <c r="Y655" s="24"/>
      <c r="Z655" s="32"/>
      <c r="AA655" s="251">
        <v>80</v>
      </c>
      <c r="AB655" s="27">
        <f t="shared" si="378"/>
        <v>1600</v>
      </c>
    </row>
    <row r="656" spans="1:28" ht="15" customHeight="1">
      <c r="A656" s="254">
        <v>90</v>
      </c>
      <c r="B656" s="261" t="s">
        <v>273</v>
      </c>
      <c r="C656" s="23" t="s">
        <v>39</v>
      </c>
      <c r="D656" s="9"/>
      <c r="E656" s="9">
        <v>2</v>
      </c>
      <c r="F656" s="9"/>
      <c r="G656" s="2">
        <f t="shared" si="379"/>
        <v>2</v>
      </c>
      <c r="H656" s="41">
        <f t="shared" si="380"/>
        <v>1200</v>
      </c>
      <c r="I656" s="12"/>
      <c r="J656" s="12"/>
      <c r="K656" s="12"/>
      <c r="L656" s="2">
        <f t="shared" si="381"/>
        <v>0</v>
      </c>
      <c r="M656" s="41">
        <f t="shared" si="382"/>
        <v>0</v>
      </c>
      <c r="N656" s="12"/>
      <c r="O656" s="12"/>
      <c r="P656" s="12"/>
      <c r="Q656" s="2">
        <f t="shared" si="383"/>
        <v>0</v>
      </c>
      <c r="R656" s="41">
        <f t="shared" si="384"/>
        <v>0</v>
      </c>
      <c r="S656" s="12"/>
      <c r="T656" s="12"/>
      <c r="U656" s="12"/>
      <c r="V656" s="19">
        <f t="shared" si="385"/>
        <v>0</v>
      </c>
      <c r="W656" s="41">
        <f t="shared" si="386"/>
        <v>0</v>
      </c>
      <c r="X656" s="21">
        <f t="shared" si="387"/>
        <v>2</v>
      </c>
      <c r="Y656" s="24"/>
      <c r="Z656" s="32"/>
      <c r="AA656" s="273">
        <v>600</v>
      </c>
      <c r="AB656" s="27">
        <f t="shared" si="378"/>
        <v>1200</v>
      </c>
    </row>
    <row r="657" spans="1:28" ht="15" customHeight="1">
      <c r="A657" s="254">
        <v>91</v>
      </c>
      <c r="B657" s="261" t="s">
        <v>463</v>
      </c>
      <c r="C657" s="23" t="s">
        <v>39</v>
      </c>
      <c r="D657" s="9"/>
      <c r="E657" s="9"/>
      <c r="F657" s="9"/>
      <c r="G657" s="2">
        <f t="shared" si="379"/>
        <v>0</v>
      </c>
      <c r="H657" s="41">
        <f t="shared" si="380"/>
        <v>0</v>
      </c>
      <c r="I657" s="12"/>
      <c r="J657" s="12"/>
      <c r="K657" s="12"/>
      <c r="L657" s="2">
        <f t="shared" si="381"/>
        <v>0</v>
      </c>
      <c r="M657" s="41">
        <f t="shared" si="382"/>
        <v>0</v>
      </c>
      <c r="N657" s="12">
        <v>10</v>
      </c>
      <c r="O657" s="12"/>
      <c r="P657" s="12"/>
      <c r="Q657" s="2">
        <f t="shared" si="383"/>
        <v>10</v>
      </c>
      <c r="R657" s="41">
        <f t="shared" si="384"/>
        <v>5000</v>
      </c>
      <c r="S657" s="12"/>
      <c r="T657" s="12"/>
      <c r="U657" s="12"/>
      <c r="V657" s="19">
        <f t="shared" si="385"/>
        <v>0</v>
      </c>
      <c r="W657" s="41">
        <f t="shared" si="386"/>
        <v>0</v>
      </c>
      <c r="X657" s="21">
        <f t="shared" si="387"/>
        <v>10</v>
      </c>
      <c r="Y657" s="24"/>
      <c r="Z657" s="32"/>
      <c r="AA657" s="273">
        <v>500</v>
      </c>
      <c r="AB657" s="27">
        <f t="shared" si="378"/>
        <v>5000</v>
      </c>
    </row>
    <row r="658" spans="1:28" ht="15" customHeight="1">
      <c r="A658" s="254">
        <v>92</v>
      </c>
      <c r="B658" s="261" t="s">
        <v>464</v>
      </c>
      <c r="C658" s="23" t="s">
        <v>39</v>
      </c>
      <c r="D658" s="9">
        <v>12</v>
      </c>
      <c r="E658" s="9"/>
      <c r="F658" s="9"/>
      <c r="G658" s="2">
        <f t="shared" si="379"/>
        <v>12</v>
      </c>
      <c r="H658" s="41">
        <f t="shared" si="380"/>
        <v>6000</v>
      </c>
      <c r="I658" s="12"/>
      <c r="J658" s="12"/>
      <c r="K658" s="12"/>
      <c r="L658" s="2">
        <f t="shared" si="381"/>
        <v>0</v>
      </c>
      <c r="M658" s="41">
        <f t="shared" si="382"/>
        <v>0</v>
      </c>
      <c r="N658" s="12"/>
      <c r="O658" s="12"/>
      <c r="P658" s="12"/>
      <c r="Q658" s="2">
        <f t="shared" si="383"/>
        <v>0</v>
      </c>
      <c r="R658" s="41">
        <f t="shared" si="384"/>
        <v>0</v>
      </c>
      <c r="S658" s="12"/>
      <c r="T658" s="12"/>
      <c r="U658" s="12"/>
      <c r="V658" s="19">
        <f t="shared" si="385"/>
        <v>0</v>
      </c>
      <c r="W658" s="41">
        <f t="shared" si="386"/>
        <v>0</v>
      </c>
      <c r="X658" s="21">
        <f t="shared" si="387"/>
        <v>12</v>
      </c>
      <c r="Y658" s="24"/>
      <c r="Z658" s="32"/>
      <c r="AA658" s="251">
        <v>500</v>
      </c>
      <c r="AB658" s="27">
        <f t="shared" si="378"/>
        <v>6000</v>
      </c>
    </row>
    <row r="659" spans="1:28" ht="15" customHeight="1">
      <c r="A659" s="254">
        <v>93</v>
      </c>
      <c r="B659" s="261" t="s">
        <v>335</v>
      </c>
      <c r="C659" s="23" t="s">
        <v>75</v>
      </c>
      <c r="D659" s="9"/>
      <c r="E659" s="9"/>
      <c r="F659" s="9"/>
      <c r="G659" s="2">
        <f t="shared" si="379"/>
        <v>0</v>
      </c>
      <c r="H659" s="41">
        <f t="shared" si="380"/>
        <v>0</v>
      </c>
      <c r="I659" s="12"/>
      <c r="J659" s="12"/>
      <c r="K659" s="12"/>
      <c r="L659" s="2">
        <f t="shared" si="381"/>
        <v>0</v>
      </c>
      <c r="M659" s="41">
        <f t="shared" si="382"/>
        <v>0</v>
      </c>
      <c r="N659" s="12">
        <v>4</v>
      </c>
      <c r="O659" s="12"/>
      <c r="P659" s="12"/>
      <c r="Q659" s="2">
        <f t="shared" si="383"/>
        <v>4</v>
      </c>
      <c r="R659" s="41">
        <f t="shared" si="384"/>
        <v>5200</v>
      </c>
      <c r="S659" s="12"/>
      <c r="T659" s="12"/>
      <c r="U659" s="12"/>
      <c r="V659" s="19">
        <f t="shared" si="385"/>
        <v>0</v>
      </c>
      <c r="W659" s="41">
        <f t="shared" si="386"/>
        <v>0</v>
      </c>
      <c r="X659" s="21">
        <f t="shared" si="387"/>
        <v>4</v>
      </c>
      <c r="Y659" s="24"/>
      <c r="Z659" s="32"/>
      <c r="AA659" s="251">
        <v>1300</v>
      </c>
      <c r="AB659" s="27">
        <f t="shared" si="378"/>
        <v>5200</v>
      </c>
    </row>
    <row r="660" spans="1:28" ht="15" customHeight="1">
      <c r="A660" s="254">
        <v>94</v>
      </c>
      <c r="B660" s="261" t="s">
        <v>465</v>
      </c>
      <c r="C660" s="23" t="s">
        <v>329</v>
      </c>
      <c r="D660" s="9">
        <v>1</v>
      </c>
      <c r="E660" s="9"/>
      <c r="F660" s="9"/>
      <c r="G660" s="2">
        <f t="shared" si="379"/>
        <v>1</v>
      </c>
      <c r="H660" s="41">
        <f t="shared" si="380"/>
        <v>500</v>
      </c>
      <c r="I660" s="12"/>
      <c r="J660" s="12"/>
      <c r="K660" s="12"/>
      <c r="L660" s="2">
        <f t="shared" si="381"/>
        <v>0</v>
      </c>
      <c r="M660" s="41">
        <f t="shared" si="382"/>
        <v>0</v>
      </c>
      <c r="N660" s="12"/>
      <c r="O660" s="12"/>
      <c r="P660" s="12"/>
      <c r="Q660" s="2">
        <f t="shared" si="383"/>
        <v>0</v>
      </c>
      <c r="R660" s="41">
        <f t="shared" si="384"/>
        <v>0</v>
      </c>
      <c r="S660" s="12"/>
      <c r="T660" s="12"/>
      <c r="U660" s="12"/>
      <c r="V660" s="19">
        <f t="shared" si="385"/>
        <v>0</v>
      </c>
      <c r="W660" s="41">
        <f t="shared" si="386"/>
        <v>0</v>
      </c>
      <c r="X660" s="21">
        <f t="shared" si="387"/>
        <v>1</v>
      </c>
      <c r="Y660" s="24"/>
      <c r="Z660" s="32"/>
      <c r="AA660" s="251">
        <v>500</v>
      </c>
      <c r="AB660" s="27">
        <f t="shared" si="378"/>
        <v>500</v>
      </c>
    </row>
    <row r="661" spans="1:28" ht="15" customHeight="1">
      <c r="A661" s="254">
        <v>95</v>
      </c>
      <c r="B661" s="261" t="s">
        <v>466</v>
      </c>
      <c r="C661" s="23" t="s">
        <v>326</v>
      </c>
      <c r="D661" s="9"/>
      <c r="E661" s="9"/>
      <c r="F661" s="9"/>
      <c r="G661" s="2">
        <f t="shared" si="379"/>
        <v>0</v>
      </c>
      <c r="H661" s="41">
        <f t="shared" si="380"/>
        <v>0</v>
      </c>
      <c r="I661" s="12"/>
      <c r="J661" s="12"/>
      <c r="K661" s="12"/>
      <c r="L661" s="2">
        <f t="shared" si="381"/>
        <v>0</v>
      </c>
      <c r="M661" s="41">
        <f t="shared" si="382"/>
        <v>0</v>
      </c>
      <c r="N661" s="12">
        <v>1</v>
      </c>
      <c r="O661" s="12"/>
      <c r="P661" s="12"/>
      <c r="Q661" s="2">
        <f t="shared" si="383"/>
        <v>1</v>
      </c>
      <c r="R661" s="41">
        <f t="shared" si="384"/>
        <v>900</v>
      </c>
      <c r="S661" s="12"/>
      <c r="T661" s="12"/>
      <c r="U661" s="12"/>
      <c r="V661" s="19">
        <f t="shared" si="385"/>
        <v>0</v>
      </c>
      <c r="W661" s="41">
        <f t="shared" si="386"/>
        <v>0</v>
      </c>
      <c r="X661" s="21">
        <f t="shared" si="387"/>
        <v>1</v>
      </c>
      <c r="Y661" s="24"/>
      <c r="Z661" s="32"/>
      <c r="AA661" s="251">
        <v>900</v>
      </c>
      <c r="AB661" s="27">
        <f t="shared" si="378"/>
        <v>900</v>
      </c>
    </row>
    <row r="662" spans="1:28" ht="15" customHeight="1">
      <c r="A662" s="254">
        <v>96</v>
      </c>
      <c r="B662" s="261" t="s">
        <v>278</v>
      </c>
      <c r="C662" s="23" t="s">
        <v>39</v>
      </c>
      <c r="D662" s="9"/>
      <c r="E662" s="9"/>
      <c r="F662" s="9"/>
      <c r="G662" s="2">
        <f t="shared" si="379"/>
        <v>0</v>
      </c>
      <c r="H662" s="41">
        <f t="shared" si="380"/>
        <v>0</v>
      </c>
      <c r="I662" s="12"/>
      <c r="J662" s="12"/>
      <c r="K662" s="12"/>
      <c r="L662" s="2">
        <f t="shared" si="381"/>
        <v>0</v>
      </c>
      <c r="M662" s="41">
        <f t="shared" si="382"/>
        <v>0</v>
      </c>
      <c r="N662" s="12"/>
      <c r="O662" s="12">
        <v>2</v>
      </c>
      <c r="P662" s="12"/>
      <c r="Q662" s="2">
        <f t="shared" si="383"/>
        <v>2</v>
      </c>
      <c r="R662" s="41">
        <f t="shared" si="384"/>
        <v>10000</v>
      </c>
      <c r="S662" s="12"/>
      <c r="T662" s="12"/>
      <c r="U662" s="12"/>
      <c r="V662" s="19">
        <f t="shared" si="385"/>
        <v>0</v>
      </c>
      <c r="W662" s="41">
        <f t="shared" si="386"/>
        <v>0</v>
      </c>
      <c r="X662" s="21">
        <f t="shared" si="387"/>
        <v>2</v>
      </c>
      <c r="Y662" s="24"/>
      <c r="Z662" s="32"/>
      <c r="AA662" s="273">
        <v>5000</v>
      </c>
      <c r="AB662" s="27">
        <f t="shared" si="378"/>
        <v>10000</v>
      </c>
    </row>
    <row r="663" spans="1:28" ht="15" customHeight="1">
      <c r="A663" s="254">
        <v>97</v>
      </c>
      <c r="B663" s="261" t="s">
        <v>391</v>
      </c>
      <c r="C663" s="23" t="s">
        <v>61</v>
      </c>
      <c r="D663" s="9">
        <v>3</v>
      </c>
      <c r="E663" s="9"/>
      <c r="F663" s="9"/>
      <c r="G663" s="2">
        <f t="shared" si="379"/>
        <v>3</v>
      </c>
      <c r="H663" s="41">
        <f t="shared" si="380"/>
        <v>2700</v>
      </c>
      <c r="I663" s="12"/>
      <c r="J663" s="12"/>
      <c r="K663" s="12"/>
      <c r="L663" s="2">
        <f t="shared" si="381"/>
        <v>0</v>
      </c>
      <c r="M663" s="41">
        <f t="shared" si="382"/>
        <v>0</v>
      </c>
      <c r="N663" s="12"/>
      <c r="O663" s="12"/>
      <c r="P663" s="12"/>
      <c r="Q663" s="2">
        <f t="shared" si="383"/>
        <v>0</v>
      </c>
      <c r="R663" s="41">
        <f t="shared" si="384"/>
        <v>0</v>
      </c>
      <c r="S663" s="12"/>
      <c r="T663" s="12"/>
      <c r="U663" s="12"/>
      <c r="V663" s="19">
        <f t="shared" si="385"/>
        <v>0</v>
      </c>
      <c r="W663" s="41">
        <f t="shared" si="386"/>
        <v>0</v>
      </c>
      <c r="X663" s="21">
        <f t="shared" si="387"/>
        <v>3</v>
      </c>
      <c r="Y663" s="24"/>
      <c r="Z663" s="32"/>
      <c r="AA663" s="251">
        <v>900</v>
      </c>
      <c r="AB663" s="27">
        <f t="shared" si="378"/>
        <v>2700</v>
      </c>
    </row>
    <row r="664" spans="1:28" ht="15" customHeight="1">
      <c r="A664" s="254">
        <v>98</v>
      </c>
      <c r="B664" s="261" t="s">
        <v>297</v>
      </c>
      <c r="C664" s="23" t="s">
        <v>39</v>
      </c>
      <c r="D664" s="9">
        <v>20</v>
      </c>
      <c r="E664" s="9"/>
      <c r="F664" s="9"/>
      <c r="G664" s="2">
        <f t="shared" si="379"/>
        <v>20</v>
      </c>
      <c r="H664" s="41">
        <f t="shared" si="380"/>
        <v>30000</v>
      </c>
      <c r="I664" s="12"/>
      <c r="J664" s="12"/>
      <c r="K664" s="12"/>
      <c r="L664" s="2">
        <f t="shared" si="381"/>
        <v>0</v>
      </c>
      <c r="M664" s="41">
        <f t="shared" si="382"/>
        <v>0</v>
      </c>
      <c r="N664" s="12"/>
      <c r="O664" s="12"/>
      <c r="P664" s="12"/>
      <c r="Q664" s="2">
        <f t="shared" si="383"/>
        <v>0</v>
      </c>
      <c r="R664" s="41">
        <f t="shared" si="384"/>
        <v>0</v>
      </c>
      <c r="S664" s="12"/>
      <c r="T664" s="12"/>
      <c r="U664" s="12"/>
      <c r="V664" s="19">
        <f t="shared" si="385"/>
        <v>0</v>
      </c>
      <c r="W664" s="41">
        <f t="shared" si="386"/>
        <v>0</v>
      </c>
      <c r="X664" s="21">
        <f t="shared" si="387"/>
        <v>20</v>
      </c>
      <c r="Y664" s="24"/>
      <c r="Z664" s="32"/>
      <c r="AA664" s="251">
        <v>1500</v>
      </c>
      <c r="AB664" s="27">
        <f t="shared" si="378"/>
        <v>30000</v>
      </c>
    </row>
    <row r="665" spans="1:28" ht="15" customHeight="1">
      <c r="A665" s="254">
        <v>99</v>
      </c>
      <c r="B665" s="255" t="s">
        <v>403</v>
      </c>
      <c r="C665" s="20" t="s">
        <v>39</v>
      </c>
      <c r="D665" s="1"/>
      <c r="E665" s="1"/>
      <c r="F665" s="1"/>
      <c r="G665" s="2">
        <f>SUM(D665:F665)</f>
        <v>0</v>
      </c>
      <c r="H665" s="2">
        <f>G665*AA665</f>
        <v>0</v>
      </c>
      <c r="I665" s="2">
        <v>1</v>
      </c>
      <c r="J665" s="2"/>
      <c r="K665" s="2"/>
      <c r="L665" s="2">
        <f>SUM(I665:K665)</f>
        <v>1</v>
      </c>
      <c r="M665" s="2">
        <f>L665*AA665</f>
        <v>5000</v>
      </c>
      <c r="N665" s="2"/>
      <c r="O665" s="2"/>
      <c r="P665" s="2"/>
      <c r="Q665" s="2">
        <f>SUM(N665:P665)</f>
        <v>0</v>
      </c>
      <c r="R665" s="2">
        <f>Q665*AA665</f>
        <v>0</v>
      </c>
      <c r="S665" s="2"/>
      <c r="T665" s="2"/>
      <c r="U665" s="2"/>
      <c r="V665" s="19">
        <f t="shared" ref="V665" si="388">SUM(S665:U665)</f>
        <v>0</v>
      </c>
      <c r="W665" s="2">
        <f>V665*AA665</f>
        <v>0</v>
      </c>
      <c r="X665" s="21">
        <f>G665+L665+Q665+V665</f>
        <v>1</v>
      </c>
      <c r="Y665" s="22"/>
      <c r="Z665" s="31"/>
      <c r="AA665" s="257">
        <v>5000</v>
      </c>
      <c r="AB665" s="27">
        <f>X665*AA665</f>
        <v>5000</v>
      </c>
    </row>
    <row r="666" spans="1:28" ht="15" customHeight="1">
      <c r="A666" s="254">
        <v>100</v>
      </c>
      <c r="B666" s="255" t="s">
        <v>1072</v>
      </c>
      <c r="C666" s="20" t="s">
        <v>40</v>
      </c>
      <c r="D666" s="1"/>
      <c r="E666" s="1"/>
      <c r="F666" s="1">
        <v>5</v>
      </c>
      <c r="G666" s="2">
        <v>5</v>
      </c>
      <c r="H666" s="2">
        <f>G666*AA666</f>
        <v>25000</v>
      </c>
      <c r="I666" s="2"/>
      <c r="J666" s="2"/>
      <c r="K666" s="2"/>
      <c r="L666" s="2">
        <v>0</v>
      </c>
      <c r="M666" s="2">
        <f>L666*AA666</f>
        <v>0</v>
      </c>
      <c r="N666" s="2"/>
      <c r="O666" s="2"/>
      <c r="P666" s="2"/>
      <c r="Q666" s="2">
        <v>0</v>
      </c>
      <c r="R666" s="2">
        <f>Q666*AA666</f>
        <v>0</v>
      </c>
      <c r="S666" s="2"/>
      <c r="T666" s="2"/>
      <c r="U666" s="2"/>
      <c r="V666" s="19">
        <v>0</v>
      </c>
      <c r="W666" s="2">
        <f>V666*AA666</f>
        <v>0</v>
      </c>
      <c r="X666" s="21">
        <v>5</v>
      </c>
      <c r="Y666" s="22"/>
      <c r="Z666" s="31"/>
      <c r="AA666" s="257">
        <v>5000</v>
      </c>
      <c r="AB666" s="27">
        <f>X666*AA666</f>
        <v>25000</v>
      </c>
    </row>
    <row r="667" spans="1:28" ht="15" customHeight="1">
      <c r="A667" s="254">
        <v>101</v>
      </c>
      <c r="B667" s="261" t="s">
        <v>467</v>
      </c>
      <c r="C667" s="23" t="s">
        <v>319</v>
      </c>
      <c r="D667" s="9"/>
      <c r="E667" s="9"/>
      <c r="F667" s="9"/>
      <c r="G667" s="2">
        <f t="shared" si="379"/>
        <v>0</v>
      </c>
      <c r="H667" s="41">
        <f t="shared" si="380"/>
        <v>0</v>
      </c>
      <c r="I667" s="12"/>
      <c r="J667" s="12"/>
      <c r="K667" s="12"/>
      <c r="L667" s="2">
        <f t="shared" si="381"/>
        <v>0</v>
      </c>
      <c r="M667" s="41">
        <f t="shared" si="382"/>
        <v>0</v>
      </c>
      <c r="N667" s="12">
        <v>1</v>
      </c>
      <c r="O667" s="12"/>
      <c r="P667" s="12"/>
      <c r="Q667" s="2">
        <f t="shared" si="383"/>
        <v>1</v>
      </c>
      <c r="R667" s="41">
        <f t="shared" si="384"/>
        <v>1500</v>
      </c>
      <c r="S667" s="12"/>
      <c r="T667" s="12"/>
      <c r="U667" s="12"/>
      <c r="V667" s="19">
        <f t="shared" si="385"/>
        <v>0</v>
      </c>
      <c r="W667" s="41">
        <f t="shared" si="386"/>
        <v>0</v>
      </c>
      <c r="X667" s="21">
        <f t="shared" si="387"/>
        <v>1</v>
      </c>
      <c r="Y667" s="24"/>
      <c r="Z667" s="32"/>
      <c r="AA667" s="251">
        <v>1500</v>
      </c>
      <c r="AB667" s="27">
        <f t="shared" si="378"/>
        <v>1500</v>
      </c>
    </row>
    <row r="668" spans="1:28" ht="15" customHeight="1">
      <c r="A668" s="254">
        <v>102</v>
      </c>
      <c r="B668" s="261" t="s">
        <v>388</v>
      </c>
      <c r="C668" s="371" t="s">
        <v>382</v>
      </c>
      <c r="D668" s="9">
        <v>2</v>
      </c>
      <c r="E668" s="9"/>
      <c r="F668" s="9"/>
      <c r="G668" s="2">
        <f t="shared" si="379"/>
        <v>2</v>
      </c>
      <c r="H668" s="41">
        <f t="shared" si="380"/>
        <v>3200</v>
      </c>
      <c r="I668" s="12"/>
      <c r="J668" s="12"/>
      <c r="K668" s="12"/>
      <c r="L668" s="2">
        <f t="shared" si="381"/>
        <v>0</v>
      </c>
      <c r="M668" s="41">
        <f t="shared" si="382"/>
        <v>0</v>
      </c>
      <c r="N668" s="12"/>
      <c r="O668" s="12"/>
      <c r="P668" s="12"/>
      <c r="Q668" s="2">
        <f t="shared" si="383"/>
        <v>0</v>
      </c>
      <c r="R668" s="41">
        <f t="shared" si="384"/>
        <v>0</v>
      </c>
      <c r="S668" s="12"/>
      <c r="T668" s="12"/>
      <c r="U668" s="12"/>
      <c r="V668" s="19">
        <f t="shared" si="385"/>
        <v>0</v>
      </c>
      <c r="W668" s="41">
        <f t="shared" si="386"/>
        <v>0</v>
      </c>
      <c r="X668" s="21">
        <f t="shared" si="387"/>
        <v>2</v>
      </c>
      <c r="Y668" s="24"/>
      <c r="Z668" s="32"/>
      <c r="AA668" s="251">
        <v>1600</v>
      </c>
      <c r="AB668" s="27">
        <f t="shared" si="378"/>
        <v>3200</v>
      </c>
    </row>
    <row r="669" spans="1:28" ht="15" customHeight="1">
      <c r="A669" s="254">
        <v>103</v>
      </c>
      <c r="B669" s="261" t="s">
        <v>289</v>
      </c>
      <c r="C669" s="23" t="s">
        <v>75</v>
      </c>
      <c r="D669" s="9"/>
      <c r="E669" s="9"/>
      <c r="F669" s="9"/>
      <c r="G669" s="2">
        <f t="shared" si="379"/>
        <v>0</v>
      </c>
      <c r="H669" s="41">
        <f t="shared" si="380"/>
        <v>0</v>
      </c>
      <c r="I669" s="12"/>
      <c r="J669" s="12"/>
      <c r="K669" s="12"/>
      <c r="L669" s="2">
        <f t="shared" si="381"/>
        <v>0</v>
      </c>
      <c r="M669" s="41">
        <f t="shared" si="382"/>
        <v>0</v>
      </c>
      <c r="N669" s="12">
        <v>1</v>
      </c>
      <c r="O669" s="12"/>
      <c r="P669" s="12"/>
      <c r="Q669" s="2">
        <f t="shared" si="383"/>
        <v>1</v>
      </c>
      <c r="R669" s="41">
        <f t="shared" si="384"/>
        <v>900</v>
      </c>
      <c r="S669" s="12"/>
      <c r="T669" s="12"/>
      <c r="U669" s="12"/>
      <c r="V669" s="19">
        <f t="shared" si="385"/>
        <v>0</v>
      </c>
      <c r="W669" s="41">
        <f t="shared" si="386"/>
        <v>0</v>
      </c>
      <c r="X669" s="21">
        <f t="shared" si="387"/>
        <v>1</v>
      </c>
      <c r="Y669" s="24"/>
      <c r="Z669" s="32"/>
      <c r="AA669" s="251">
        <v>900</v>
      </c>
      <c r="AB669" s="27">
        <f t="shared" si="378"/>
        <v>900</v>
      </c>
    </row>
    <row r="670" spans="1:28" ht="15" customHeight="1">
      <c r="A670" s="254">
        <v>104</v>
      </c>
      <c r="B670" s="261" t="s">
        <v>386</v>
      </c>
      <c r="C670" s="371" t="s">
        <v>382</v>
      </c>
      <c r="D670" s="9">
        <v>1</v>
      </c>
      <c r="E670" s="9"/>
      <c r="F670" s="9"/>
      <c r="G670" s="2">
        <f t="shared" si="379"/>
        <v>1</v>
      </c>
      <c r="H670" s="41">
        <f t="shared" si="380"/>
        <v>2000</v>
      </c>
      <c r="I670" s="12"/>
      <c r="J670" s="12"/>
      <c r="K670" s="12"/>
      <c r="L670" s="2">
        <f t="shared" si="381"/>
        <v>0</v>
      </c>
      <c r="M670" s="41">
        <f t="shared" si="382"/>
        <v>0</v>
      </c>
      <c r="N670" s="12"/>
      <c r="O670" s="12"/>
      <c r="P670" s="12"/>
      <c r="Q670" s="2">
        <f t="shared" si="383"/>
        <v>0</v>
      </c>
      <c r="R670" s="41">
        <f t="shared" si="384"/>
        <v>0</v>
      </c>
      <c r="S670" s="12"/>
      <c r="T670" s="12"/>
      <c r="U670" s="12"/>
      <c r="V670" s="19">
        <f t="shared" si="385"/>
        <v>0</v>
      </c>
      <c r="W670" s="41">
        <f t="shared" si="386"/>
        <v>0</v>
      </c>
      <c r="X670" s="21">
        <f t="shared" si="387"/>
        <v>1</v>
      </c>
      <c r="Y670" s="24"/>
      <c r="Z670" s="32"/>
      <c r="AA670" s="251">
        <v>2000</v>
      </c>
      <c r="AB670" s="27">
        <f t="shared" si="378"/>
        <v>2000</v>
      </c>
    </row>
    <row r="671" spans="1:28" ht="15" customHeight="1">
      <c r="A671" s="254">
        <v>105</v>
      </c>
      <c r="B671" s="255" t="s">
        <v>399</v>
      </c>
      <c r="C671" s="20" t="s">
        <v>285</v>
      </c>
      <c r="D671" s="1"/>
      <c r="E671" s="1"/>
      <c r="F671" s="1"/>
      <c r="G671" s="2">
        <f t="shared" si="379"/>
        <v>0</v>
      </c>
      <c r="H671" s="41">
        <f t="shared" si="380"/>
        <v>0</v>
      </c>
      <c r="I671" s="2"/>
      <c r="J671" s="2"/>
      <c r="K671" s="2"/>
      <c r="L671" s="2">
        <f t="shared" si="381"/>
        <v>0</v>
      </c>
      <c r="M671" s="41">
        <f t="shared" si="382"/>
        <v>0</v>
      </c>
      <c r="N671" s="2">
        <v>1</v>
      </c>
      <c r="O671" s="2"/>
      <c r="P671" s="2"/>
      <c r="Q671" s="2">
        <f t="shared" si="383"/>
        <v>1</v>
      </c>
      <c r="R671" s="41">
        <f t="shared" si="384"/>
        <v>2000</v>
      </c>
      <c r="S671" s="2"/>
      <c r="T671" s="2"/>
      <c r="U671" s="2"/>
      <c r="V671" s="19">
        <f t="shared" si="385"/>
        <v>0</v>
      </c>
      <c r="W671" s="41">
        <f t="shared" si="386"/>
        <v>0</v>
      </c>
      <c r="X671" s="21">
        <f t="shared" si="387"/>
        <v>1</v>
      </c>
      <c r="Y671" s="22"/>
      <c r="Z671" s="31"/>
      <c r="AA671" s="251">
        <v>2000</v>
      </c>
      <c r="AB671" s="27">
        <f t="shared" si="378"/>
        <v>2000</v>
      </c>
    </row>
    <row r="672" spans="1:28" ht="15" customHeight="1">
      <c r="A672" s="254">
        <v>106</v>
      </c>
      <c r="B672" s="261" t="s">
        <v>283</v>
      </c>
      <c r="C672" s="23" t="s">
        <v>327</v>
      </c>
      <c r="D672" s="9"/>
      <c r="E672" s="9"/>
      <c r="F672" s="9"/>
      <c r="G672" s="2">
        <f t="shared" si="379"/>
        <v>0</v>
      </c>
      <c r="H672" s="41">
        <f t="shared" si="380"/>
        <v>0</v>
      </c>
      <c r="I672" s="12"/>
      <c r="J672" s="12"/>
      <c r="K672" s="12"/>
      <c r="L672" s="2">
        <f t="shared" si="381"/>
        <v>0</v>
      </c>
      <c r="M672" s="41">
        <f t="shared" si="382"/>
        <v>0</v>
      </c>
      <c r="N672" s="12">
        <v>1</v>
      </c>
      <c r="O672" s="12"/>
      <c r="P672" s="12"/>
      <c r="Q672" s="2">
        <f t="shared" si="383"/>
        <v>1</v>
      </c>
      <c r="R672" s="41">
        <f t="shared" si="384"/>
        <v>800</v>
      </c>
      <c r="S672" s="12"/>
      <c r="T672" s="12"/>
      <c r="U672" s="12"/>
      <c r="V672" s="19">
        <f t="shared" si="385"/>
        <v>0</v>
      </c>
      <c r="W672" s="41">
        <f t="shared" si="386"/>
        <v>0</v>
      </c>
      <c r="X672" s="21">
        <f t="shared" si="387"/>
        <v>1</v>
      </c>
      <c r="Y672" s="24"/>
      <c r="Z672" s="32"/>
      <c r="AA672" s="251">
        <v>800</v>
      </c>
      <c r="AB672" s="27">
        <f t="shared" si="378"/>
        <v>800</v>
      </c>
    </row>
    <row r="673" spans="1:28" ht="15" customHeight="1">
      <c r="A673" s="254">
        <v>107</v>
      </c>
      <c r="B673" s="261" t="s">
        <v>468</v>
      </c>
      <c r="C673" s="23" t="s">
        <v>407</v>
      </c>
      <c r="D673" s="9"/>
      <c r="E673" s="9"/>
      <c r="F673" s="9">
        <v>10</v>
      </c>
      <c r="G673" s="2">
        <f t="shared" si="379"/>
        <v>10</v>
      </c>
      <c r="H673" s="41">
        <f t="shared" si="380"/>
        <v>16000</v>
      </c>
      <c r="I673" s="12"/>
      <c r="J673" s="12"/>
      <c r="K673" s="12"/>
      <c r="L673" s="2">
        <f t="shared" si="381"/>
        <v>0</v>
      </c>
      <c r="M673" s="41">
        <f t="shared" si="382"/>
        <v>0</v>
      </c>
      <c r="N673" s="12"/>
      <c r="O673" s="12"/>
      <c r="P673" s="12"/>
      <c r="Q673" s="2">
        <f t="shared" si="383"/>
        <v>0</v>
      </c>
      <c r="R673" s="41">
        <f t="shared" si="384"/>
        <v>0</v>
      </c>
      <c r="S673" s="12"/>
      <c r="T673" s="12"/>
      <c r="U673" s="12"/>
      <c r="V673" s="19">
        <f t="shared" si="385"/>
        <v>0</v>
      </c>
      <c r="W673" s="41">
        <f t="shared" si="386"/>
        <v>0</v>
      </c>
      <c r="X673" s="21">
        <v>10</v>
      </c>
      <c r="Y673" s="24"/>
      <c r="Z673" s="32"/>
      <c r="AA673" s="251">
        <v>1600</v>
      </c>
      <c r="AB673" s="27">
        <f t="shared" si="378"/>
        <v>16000</v>
      </c>
    </row>
    <row r="674" spans="1:28" ht="15" customHeight="1">
      <c r="A674" s="254">
        <v>108</v>
      </c>
      <c r="B674" s="255" t="s">
        <v>469</v>
      </c>
      <c r="C674" s="20" t="s">
        <v>40</v>
      </c>
      <c r="D674" s="1"/>
      <c r="E674" s="1"/>
      <c r="F674" s="1"/>
      <c r="G674" s="2">
        <f t="shared" si="379"/>
        <v>0</v>
      </c>
      <c r="H674" s="41">
        <f t="shared" si="380"/>
        <v>0</v>
      </c>
      <c r="I674" s="2">
        <v>1</v>
      </c>
      <c r="J674" s="2"/>
      <c r="K674" s="2"/>
      <c r="L674" s="2">
        <f t="shared" si="381"/>
        <v>1</v>
      </c>
      <c r="M674" s="41">
        <f t="shared" si="382"/>
        <v>3000</v>
      </c>
      <c r="N674" s="2"/>
      <c r="O674" s="2"/>
      <c r="P674" s="2"/>
      <c r="Q674" s="2">
        <f t="shared" si="383"/>
        <v>0</v>
      </c>
      <c r="R674" s="41">
        <f t="shared" si="384"/>
        <v>0</v>
      </c>
      <c r="S674" s="2"/>
      <c r="T674" s="2"/>
      <c r="U674" s="2"/>
      <c r="V674" s="19">
        <f t="shared" si="385"/>
        <v>0</v>
      </c>
      <c r="W674" s="41">
        <f t="shared" si="386"/>
        <v>0</v>
      </c>
      <c r="X674" s="21">
        <f t="shared" ref="X674:X686" si="389">G674+L674+Q674+V674</f>
        <v>1</v>
      </c>
      <c r="Y674" s="22"/>
      <c r="Z674" s="31"/>
      <c r="AA674" s="251">
        <v>3000</v>
      </c>
      <c r="AB674" s="27">
        <f t="shared" si="378"/>
        <v>3000</v>
      </c>
    </row>
    <row r="675" spans="1:28" ht="15" customHeight="1">
      <c r="A675" s="254">
        <v>109</v>
      </c>
      <c r="B675" s="261" t="s">
        <v>470</v>
      </c>
      <c r="C675" s="23" t="s">
        <v>320</v>
      </c>
      <c r="D675" s="9"/>
      <c r="E675" s="9"/>
      <c r="F675" s="9"/>
      <c r="G675" s="2">
        <f t="shared" si="379"/>
        <v>0</v>
      </c>
      <c r="H675" s="41">
        <f t="shared" si="380"/>
        <v>0</v>
      </c>
      <c r="I675" s="12"/>
      <c r="J675" s="12"/>
      <c r="K675" s="12"/>
      <c r="L675" s="2">
        <f t="shared" si="381"/>
        <v>0</v>
      </c>
      <c r="M675" s="41">
        <f t="shared" si="382"/>
        <v>0</v>
      </c>
      <c r="N675" s="12">
        <v>1</v>
      </c>
      <c r="O675" s="12"/>
      <c r="P675" s="12"/>
      <c r="Q675" s="2">
        <f t="shared" si="383"/>
        <v>1</v>
      </c>
      <c r="R675" s="41">
        <f t="shared" si="384"/>
        <v>800</v>
      </c>
      <c r="S675" s="12"/>
      <c r="T675" s="12"/>
      <c r="U675" s="12"/>
      <c r="V675" s="19">
        <f t="shared" si="385"/>
        <v>0</v>
      </c>
      <c r="W675" s="41">
        <f t="shared" si="386"/>
        <v>0</v>
      </c>
      <c r="X675" s="21">
        <f t="shared" si="389"/>
        <v>1</v>
      </c>
      <c r="Y675" s="24"/>
      <c r="Z675" s="32"/>
      <c r="AA675" s="251">
        <v>800</v>
      </c>
      <c r="AB675" s="27">
        <f t="shared" si="378"/>
        <v>800</v>
      </c>
    </row>
    <row r="676" spans="1:28" ht="15" customHeight="1">
      <c r="A676" s="254">
        <v>110</v>
      </c>
      <c r="B676" s="261" t="s">
        <v>383</v>
      </c>
      <c r="C676" s="23" t="s">
        <v>319</v>
      </c>
      <c r="D676" s="9"/>
      <c r="E676" s="9"/>
      <c r="F676" s="9"/>
      <c r="G676" s="2">
        <f t="shared" si="379"/>
        <v>0</v>
      </c>
      <c r="H676" s="41">
        <f t="shared" si="380"/>
        <v>0</v>
      </c>
      <c r="I676" s="12">
        <v>1</v>
      </c>
      <c r="J676" s="12"/>
      <c r="K676" s="12"/>
      <c r="L676" s="2">
        <f t="shared" si="381"/>
        <v>1</v>
      </c>
      <c r="M676" s="41">
        <f t="shared" si="382"/>
        <v>500</v>
      </c>
      <c r="N676" s="12"/>
      <c r="O676" s="12"/>
      <c r="P676" s="12"/>
      <c r="Q676" s="2">
        <f t="shared" si="383"/>
        <v>0</v>
      </c>
      <c r="R676" s="41">
        <f t="shared" si="384"/>
        <v>0</v>
      </c>
      <c r="S676" s="12"/>
      <c r="T676" s="12"/>
      <c r="U676" s="12"/>
      <c r="V676" s="19">
        <f t="shared" si="385"/>
        <v>0</v>
      </c>
      <c r="W676" s="41">
        <f t="shared" si="386"/>
        <v>0</v>
      </c>
      <c r="X676" s="21">
        <f t="shared" si="389"/>
        <v>1</v>
      </c>
      <c r="Y676" s="24"/>
      <c r="Z676" s="32"/>
      <c r="AA676" s="251">
        <v>500</v>
      </c>
      <c r="AB676" s="27">
        <f t="shared" si="378"/>
        <v>500</v>
      </c>
    </row>
    <row r="677" spans="1:28" ht="15" customHeight="1">
      <c r="A677" s="254">
        <v>111</v>
      </c>
      <c r="B677" s="261" t="s">
        <v>486</v>
      </c>
      <c r="C677" s="23" t="s">
        <v>39</v>
      </c>
      <c r="D677" s="1">
        <v>2</v>
      </c>
      <c r="E677" s="1"/>
      <c r="F677" s="1"/>
      <c r="G677" s="2">
        <f t="shared" si="379"/>
        <v>2</v>
      </c>
      <c r="H677" s="41">
        <f t="shared" si="380"/>
        <v>2400</v>
      </c>
      <c r="I677" s="2"/>
      <c r="J677" s="2"/>
      <c r="K677" s="2"/>
      <c r="L677" s="2">
        <f t="shared" si="381"/>
        <v>0</v>
      </c>
      <c r="M677" s="41">
        <f t="shared" si="382"/>
        <v>0</v>
      </c>
      <c r="N677" s="2"/>
      <c r="O677" s="2"/>
      <c r="P677" s="2"/>
      <c r="Q677" s="2">
        <f t="shared" si="383"/>
        <v>0</v>
      </c>
      <c r="R677" s="41">
        <f t="shared" si="384"/>
        <v>0</v>
      </c>
      <c r="S677" s="2"/>
      <c r="T677" s="2"/>
      <c r="U677" s="2"/>
      <c r="V677" s="19">
        <f t="shared" si="385"/>
        <v>0</v>
      </c>
      <c r="W677" s="41">
        <f t="shared" si="386"/>
        <v>0</v>
      </c>
      <c r="X677" s="21">
        <f t="shared" si="389"/>
        <v>2</v>
      </c>
      <c r="Y677" s="22"/>
      <c r="Z677" s="31"/>
      <c r="AA677" s="249">
        <v>1200</v>
      </c>
      <c r="AB677" s="27">
        <f t="shared" si="378"/>
        <v>2400</v>
      </c>
    </row>
    <row r="678" spans="1:28" ht="15" customHeight="1">
      <c r="A678" s="254">
        <v>112</v>
      </c>
      <c r="B678" s="261" t="s">
        <v>472</v>
      </c>
      <c r="C678" s="23" t="s">
        <v>301</v>
      </c>
      <c r="D678" s="9"/>
      <c r="E678" s="9"/>
      <c r="F678" s="9"/>
      <c r="G678" s="2">
        <f t="shared" si="379"/>
        <v>0</v>
      </c>
      <c r="H678" s="41">
        <f t="shared" si="380"/>
        <v>0</v>
      </c>
      <c r="I678" s="12">
        <v>1</v>
      </c>
      <c r="J678" s="12"/>
      <c r="K678" s="12"/>
      <c r="L678" s="2">
        <f t="shared" si="381"/>
        <v>1</v>
      </c>
      <c r="M678" s="41">
        <f t="shared" si="382"/>
        <v>5000</v>
      </c>
      <c r="N678" s="12"/>
      <c r="O678" s="12"/>
      <c r="P678" s="12"/>
      <c r="Q678" s="2">
        <f t="shared" si="383"/>
        <v>0</v>
      </c>
      <c r="R678" s="41">
        <f t="shared" si="384"/>
        <v>0</v>
      </c>
      <c r="S678" s="12"/>
      <c r="T678" s="12"/>
      <c r="U678" s="12"/>
      <c r="V678" s="19">
        <f t="shared" si="385"/>
        <v>0</v>
      </c>
      <c r="W678" s="41">
        <f t="shared" si="386"/>
        <v>0</v>
      </c>
      <c r="X678" s="21">
        <f t="shared" si="389"/>
        <v>1</v>
      </c>
      <c r="Y678" s="24"/>
      <c r="Z678" s="32"/>
      <c r="AA678" s="251">
        <v>5000</v>
      </c>
      <c r="AB678" s="27">
        <f t="shared" si="378"/>
        <v>5000</v>
      </c>
    </row>
    <row r="679" spans="1:28" ht="15" customHeight="1">
      <c r="A679" s="254">
        <v>113</v>
      </c>
      <c r="B679" s="261" t="s">
        <v>471</v>
      </c>
      <c r="C679" s="23" t="s">
        <v>39</v>
      </c>
      <c r="D679" s="9">
        <v>25</v>
      </c>
      <c r="E679" s="9"/>
      <c r="F679" s="9"/>
      <c r="G679" s="2">
        <f t="shared" si="379"/>
        <v>25</v>
      </c>
      <c r="H679" s="41">
        <f t="shared" si="380"/>
        <v>50000</v>
      </c>
      <c r="I679" s="12"/>
      <c r="J679" s="12"/>
      <c r="K679" s="12"/>
      <c r="L679" s="2">
        <f t="shared" si="381"/>
        <v>0</v>
      </c>
      <c r="M679" s="41">
        <f t="shared" si="382"/>
        <v>0</v>
      </c>
      <c r="N679" s="12">
        <v>20</v>
      </c>
      <c r="O679" s="12"/>
      <c r="P679" s="12"/>
      <c r="Q679" s="2">
        <f t="shared" si="383"/>
        <v>20</v>
      </c>
      <c r="R679" s="41">
        <f t="shared" si="384"/>
        <v>40000</v>
      </c>
      <c r="S679" s="12"/>
      <c r="T679" s="12"/>
      <c r="U679" s="12"/>
      <c r="V679" s="19">
        <f t="shared" si="385"/>
        <v>0</v>
      </c>
      <c r="W679" s="41">
        <f t="shared" si="386"/>
        <v>0</v>
      </c>
      <c r="X679" s="21">
        <f t="shared" si="389"/>
        <v>45</v>
      </c>
      <c r="Y679" s="24"/>
      <c r="Z679" s="32"/>
      <c r="AA679" s="251">
        <v>2000</v>
      </c>
      <c r="AB679" s="27">
        <f t="shared" si="378"/>
        <v>90000</v>
      </c>
    </row>
    <row r="680" spans="1:28" ht="15" customHeight="1">
      <c r="A680" s="254">
        <v>114</v>
      </c>
      <c r="B680" s="261" t="s">
        <v>473</v>
      </c>
      <c r="C680" s="23" t="s">
        <v>75</v>
      </c>
      <c r="D680" s="9"/>
      <c r="E680" s="9"/>
      <c r="F680" s="9"/>
      <c r="G680" s="2">
        <f t="shared" si="379"/>
        <v>0</v>
      </c>
      <c r="H680" s="41">
        <f t="shared" si="380"/>
        <v>0</v>
      </c>
      <c r="I680" s="12"/>
      <c r="J680" s="12"/>
      <c r="K680" s="12"/>
      <c r="L680" s="2">
        <f t="shared" si="381"/>
        <v>0</v>
      </c>
      <c r="M680" s="41">
        <f t="shared" si="382"/>
        <v>0</v>
      </c>
      <c r="N680" s="12">
        <v>1</v>
      </c>
      <c r="O680" s="12"/>
      <c r="P680" s="12"/>
      <c r="Q680" s="2">
        <f t="shared" si="383"/>
        <v>1</v>
      </c>
      <c r="R680" s="41">
        <f t="shared" si="384"/>
        <v>1000</v>
      </c>
      <c r="S680" s="12"/>
      <c r="T680" s="12"/>
      <c r="U680" s="12"/>
      <c r="V680" s="19">
        <f t="shared" si="385"/>
        <v>0</v>
      </c>
      <c r="W680" s="41">
        <f t="shared" si="386"/>
        <v>0</v>
      </c>
      <c r="X680" s="21">
        <f t="shared" si="389"/>
        <v>1</v>
      </c>
      <c r="Y680" s="24"/>
      <c r="Z680" s="32"/>
      <c r="AA680" s="251">
        <v>1000</v>
      </c>
      <c r="AB680" s="27">
        <f t="shared" si="378"/>
        <v>1000</v>
      </c>
    </row>
    <row r="681" spans="1:28" ht="15" customHeight="1">
      <c r="A681" s="254">
        <v>115</v>
      </c>
      <c r="B681" s="261" t="s">
        <v>339</v>
      </c>
      <c r="C681" s="23" t="s">
        <v>42</v>
      </c>
      <c r="D681" s="9"/>
      <c r="E681" s="9"/>
      <c r="F681" s="9"/>
      <c r="G681" s="2">
        <f t="shared" si="379"/>
        <v>0</v>
      </c>
      <c r="H681" s="41">
        <f t="shared" si="380"/>
        <v>0</v>
      </c>
      <c r="I681" s="12"/>
      <c r="J681" s="12"/>
      <c r="K681" s="12"/>
      <c r="L681" s="2">
        <f t="shared" si="381"/>
        <v>0</v>
      </c>
      <c r="M681" s="41">
        <f t="shared" si="382"/>
        <v>0</v>
      </c>
      <c r="N681" s="12">
        <v>5</v>
      </c>
      <c r="O681" s="12"/>
      <c r="P681" s="12"/>
      <c r="Q681" s="2">
        <f t="shared" si="383"/>
        <v>5</v>
      </c>
      <c r="R681" s="41">
        <f t="shared" si="384"/>
        <v>500</v>
      </c>
      <c r="S681" s="12"/>
      <c r="T681" s="12"/>
      <c r="U681" s="12"/>
      <c r="V681" s="19">
        <f t="shared" si="385"/>
        <v>0</v>
      </c>
      <c r="W681" s="41">
        <f t="shared" si="386"/>
        <v>0</v>
      </c>
      <c r="X681" s="21">
        <f t="shared" si="389"/>
        <v>5</v>
      </c>
      <c r="Y681" s="24"/>
      <c r="Z681" s="32"/>
      <c r="AA681" s="251">
        <v>100</v>
      </c>
      <c r="AB681" s="27">
        <f t="shared" si="378"/>
        <v>500</v>
      </c>
    </row>
    <row r="682" spans="1:28" ht="15" customHeight="1">
      <c r="A682" s="254">
        <v>116</v>
      </c>
      <c r="B682" s="261" t="s">
        <v>336</v>
      </c>
      <c r="C682" s="23" t="s">
        <v>75</v>
      </c>
      <c r="D682" s="9"/>
      <c r="E682" s="9"/>
      <c r="F682" s="9"/>
      <c r="G682" s="2">
        <f t="shared" si="379"/>
        <v>0</v>
      </c>
      <c r="H682" s="41">
        <f t="shared" si="380"/>
        <v>0</v>
      </c>
      <c r="I682" s="12">
        <v>1</v>
      </c>
      <c r="J682" s="12"/>
      <c r="K682" s="12"/>
      <c r="L682" s="2">
        <f t="shared" si="381"/>
        <v>1</v>
      </c>
      <c r="M682" s="41">
        <f t="shared" si="382"/>
        <v>1000</v>
      </c>
      <c r="N682" s="12"/>
      <c r="O682" s="12"/>
      <c r="P682" s="12"/>
      <c r="Q682" s="2">
        <f t="shared" si="383"/>
        <v>0</v>
      </c>
      <c r="R682" s="41">
        <f t="shared" si="384"/>
        <v>0</v>
      </c>
      <c r="S682" s="12"/>
      <c r="T682" s="12"/>
      <c r="U682" s="12"/>
      <c r="V682" s="19">
        <f t="shared" si="385"/>
        <v>0</v>
      </c>
      <c r="W682" s="41">
        <f t="shared" si="386"/>
        <v>0</v>
      </c>
      <c r="X682" s="21">
        <f t="shared" si="389"/>
        <v>1</v>
      </c>
      <c r="Y682" s="24"/>
      <c r="Z682" s="32"/>
      <c r="AA682" s="251">
        <v>1000</v>
      </c>
      <c r="AB682" s="27">
        <f t="shared" si="378"/>
        <v>1000</v>
      </c>
    </row>
    <row r="683" spans="1:28" ht="15" customHeight="1">
      <c r="A683" s="254">
        <v>117</v>
      </c>
      <c r="B683" s="261" t="s">
        <v>290</v>
      </c>
      <c r="C683" s="23" t="s">
        <v>75</v>
      </c>
      <c r="D683" s="9"/>
      <c r="E683" s="9"/>
      <c r="F683" s="9"/>
      <c r="G683" s="2">
        <f t="shared" si="379"/>
        <v>0</v>
      </c>
      <c r="H683" s="41">
        <f t="shared" si="380"/>
        <v>0</v>
      </c>
      <c r="I683" s="12"/>
      <c r="J683" s="12"/>
      <c r="K683" s="12"/>
      <c r="L683" s="2">
        <f t="shared" si="381"/>
        <v>0</v>
      </c>
      <c r="M683" s="41">
        <f t="shared" si="382"/>
        <v>0</v>
      </c>
      <c r="N683" s="12">
        <v>1</v>
      </c>
      <c r="O683" s="12"/>
      <c r="P683" s="12"/>
      <c r="Q683" s="2">
        <f t="shared" si="383"/>
        <v>1</v>
      </c>
      <c r="R683" s="41">
        <f t="shared" si="384"/>
        <v>1000</v>
      </c>
      <c r="S683" s="12"/>
      <c r="T683" s="12"/>
      <c r="U683" s="12"/>
      <c r="V683" s="19">
        <f t="shared" si="385"/>
        <v>0</v>
      </c>
      <c r="W683" s="41">
        <f t="shared" si="386"/>
        <v>0</v>
      </c>
      <c r="X683" s="21">
        <f t="shared" si="389"/>
        <v>1</v>
      </c>
      <c r="Y683" s="24"/>
      <c r="Z683" s="32"/>
      <c r="AA683" s="251">
        <v>1000</v>
      </c>
      <c r="AB683" s="27">
        <f t="shared" si="378"/>
        <v>1000</v>
      </c>
    </row>
    <row r="684" spans="1:28" ht="15" customHeight="1">
      <c r="A684" s="254">
        <v>118</v>
      </c>
      <c r="B684" s="261" t="s">
        <v>393</v>
      </c>
      <c r="C684" s="23" t="s">
        <v>392</v>
      </c>
      <c r="D684" s="9">
        <v>3</v>
      </c>
      <c r="E684" s="9"/>
      <c r="F684" s="9"/>
      <c r="G684" s="2">
        <f t="shared" si="379"/>
        <v>3</v>
      </c>
      <c r="H684" s="41">
        <f t="shared" si="380"/>
        <v>9000</v>
      </c>
      <c r="I684" s="12"/>
      <c r="J684" s="12"/>
      <c r="K684" s="12"/>
      <c r="L684" s="2">
        <f t="shared" si="381"/>
        <v>0</v>
      </c>
      <c r="M684" s="41">
        <f t="shared" si="382"/>
        <v>0</v>
      </c>
      <c r="N684" s="12"/>
      <c r="O684" s="12"/>
      <c r="P684" s="12"/>
      <c r="Q684" s="2">
        <f t="shared" si="383"/>
        <v>0</v>
      </c>
      <c r="R684" s="41">
        <f t="shared" si="384"/>
        <v>0</v>
      </c>
      <c r="S684" s="12"/>
      <c r="T684" s="12"/>
      <c r="U684" s="12"/>
      <c r="V684" s="19">
        <f t="shared" si="385"/>
        <v>0</v>
      </c>
      <c r="W684" s="41">
        <f t="shared" si="386"/>
        <v>0</v>
      </c>
      <c r="X684" s="21">
        <f t="shared" si="389"/>
        <v>3</v>
      </c>
      <c r="Y684" s="24"/>
      <c r="Z684" s="32"/>
      <c r="AA684" s="251">
        <v>3000</v>
      </c>
      <c r="AB684" s="27">
        <f t="shared" si="378"/>
        <v>9000</v>
      </c>
    </row>
    <row r="685" spans="1:28" ht="15" customHeight="1">
      <c r="A685" s="101">
        <v>119</v>
      </c>
      <c r="B685" s="255" t="s">
        <v>284</v>
      </c>
      <c r="C685" s="20" t="s">
        <v>285</v>
      </c>
      <c r="D685" s="1">
        <v>1</v>
      </c>
      <c r="E685" s="1"/>
      <c r="F685" s="1"/>
      <c r="G685" s="2">
        <f t="shared" si="379"/>
        <v>1</v>
      </c>
      <c r="H685" s="41">
        <f t="shared" si="380"/>
        <v>1000</v>
      </c>
      <c r="I685" s="2"/>
      <c r="J685" s="2"/>
      <c r="K685" s="2"/>
      <c r="L685" s="2">
        <f t="shared" si="381"/>
        <v>0</v>
      </c>
      <c r="M685" s="41">
        <f t="shared" si="382"/>
        <v>0</v>
      </c>
      <c r="N685" s="2">
        <v>2</v>
      </c>
      <c r="O685" s="2"/>
      <c r="P685" s="2"/>
      <c r="Q685" s="2">
        <f t="shared" si="383"/>
        <v>2</v>
      </c>
      <c r="R685" s="41">
        <f t="shared" si="384"/>
        <v>2000</v>
      </c>
      <c r="S685" s="2"/>
      <c r="T685" s="2"/>
      <c r="U685" s="2"/>
      <c r="V685" s="19">
        <f t="shared" si="385"/>
        <v>0</v>
      </c>
      <c r="W685" s="41">
        <f t="shared" si="386"/>
        <v>0</v>
      </c>
      <c r="X685" s="21">
        <f t="shared" si="389"/>
        <v>3</v>
      </c>
      <c r="Y685" s="22"/>
      <c r="Z685" s="31"/>
      <c r="AA685" s="249">
        <v>1000</v>
      </c>
      <c r="AB685" s="27">
        <f t="shared" si="378"/>
        <v>3000</v>
      </c>
    </row>
    <row r="686" spans="1:28" ht="15" customHeight="1">
      <c r="A686" s="130">
        <v>120</v>
      </c>
      <c r="B686" s="271" t="s">
        <v>381</v>
      </c>
      <c r="C686" s="422" t="s">
        <v>382</v>
      </c>
      <c r="D686" s="10">
        <v>1</v>
      </c>
      <c r="E686" s="10"/>
      <c r="F686" s="10"/>
      <c r="G686" s="19">
        <f t="shared" si="379"/>
        <v>1</v>
      </c>
      <c r="H686" s="357">
        <f t="shared" si="380"/>
        <v>2000</v>
      </c>
      <c r="I686" s="26"/>
      <c r="J686" s="26"/>
      <c r="K686" s="26"/>
      <c r="L686" s="19">
        <f t="shared" si="381"/>
        <v>0</v>
      </c>
      <c r="M686" s="357">
        <f t="shared" si="382"/>
        <v>0</v>
      </c>
      <c r="N686" s="26"/>
      <c r="O686" s="26"/>
      <c r="P686" s="26"/>
      <c r="Q686" s="19">
        <f t="shared" si="383"/>
        <v>0</v>
      </c>
      <c r="R686" s="357">
        <f t="shared" si="384"/>
        <v>0</v>
      </c>
      <c r="S686" s="26"/>
      <c r="T686" s="26"/>
      <c r="U686" s="26"/>
      <c r="V686" s="19">
        <f t="shared" si="385"/>
        <v>0</v>
      </c>
      <c r="W686" s="357">
        <f t="shared" si="386"/>
        <v>0</v>
      </c>
      <c r="X686" s="21">
        <f t="shared" si="389"/>
        <v>1</v>
      </c>
      <c r="Y686" s="24"/>
      <c r="Z686" s="39"/>
      <c r="AA686" s="272">
        <v>2000</v>
      </c>
      <c r="AB686" s="34">
        <f t="shared" si="378"/>
        <v>2000</v>
      </c>
    </row>
    <row r="687" spans="1:28" ht="15" customHeight="1">
      <c r="A687" s="254">
        <v>121</v>
      </c>
      <c r="B687" s="261" t="s">
        <v>474</v>
      </c>
      <c r="C687" s="23" t="s">
        <v>285</v>
      </c>
      <c r="D687" s="9"/>
      <c r="E687" s="9"/>
      <c r="F687" s="9"/>
      <c r="G687" s="2">
        <f t="shared" si="379"/>
        <v>0</v>
      </c>
      <c r="H687" s="41">
        <f t="shared" si="380"/>
        <v>0</v>
      </c>
      <c r="I687" s="12"/>
      <c r="J687" s="12"/>
      <c r="K687" s="12"/>
      <c r="L687" s="2">
        <f t="shared" si="381"/>
        <v>0</v>
      </c>
      <c r="M687" s="41">
        <f t="shared" si="382"/>
        <v>0</v>
      </c>
      <c r="N687" s="12">
        <v>1</v>
      </c>
      <c r="O687" s="12"/>
      <c r="P687" s="12"/>
      <c r="Q687" s="2">
        <f t="shared" si="383"/>
        <v>1</v>
      </c>
      <c r="R687" s="41">
        <f t="shared" si="384"/>
        <v>1000</v>
      </c>
      <c r="S687" s="12"/>
      <c r="T687" s="12"/>
      <c r="U687" s="12"/>
      <c r="V687" s="19">
        <f t="shared" si="385"/>
        <v>0</v>
      </c>
      <c r="W687" s="41">
        <f t="shared" si="386"/>
        <v>0</v>
      </c>
      <c r="X687" s="21">
        <f t="shared" ref="X687:X718" si="390">G687+L687+Q687+V687</f>
        <v>1</v>
      </c>
      <c r="Y687" s="24"/>
      <c r="Z687" s="32"/>
      <c r="AA687" s="251">
        <v>1000</v>
      </c>
      <c r="AB687" s="27">
        <f t="shared" si="378"/>
        <v>1000</v>
      </c>
    </row>
    <row r="688" spans="1:28" ht="15" customHeight="1">
      <c r="A688" s="254">
        <v>122</v>
      </c>
      <c r="B688" s="261" t="s">
        <v>475</v>
      </c>
      <c r="C688" s="23" t="s">
        <v>319</v>
      </c>
      <c r="D688" s="9"/>
      <c r="E688" s="9"/>
      <c r="F688" s="9"/>
      <c r="G688" s="2">
        <f t="shared" si="379"/>
        <v>0</v>
      </c>
      <c r="H688" s="41">
        <f t="shared" si="380"/>
        <v>0</v>
      </c>
      <c r="I688" s="12"/>
      <c r="J688" s="12"/>
      <c r="K688" s="12"/>
      <c r="L688" s="2">
        <f t="shared" si="381"/>
        <v>0</v>
      </c>
      <c r="M688" s="41">
        <f t="shared" si="382"/>
        <v>0</v>
      </c>
      <c r="N688" s="12">
        <v>1</v>
      </c>
      <c r="O688" s="12"/>
      <c r="P688" s="12"/>
      <c r="Q688" s="2">
        <f t="shared" si="383"/>
        <v>1</v>
      </c>
      <c r="R688" s="41">
        <f t="shared" si="384"/>
        <v>900</v>
      </c>
      <c r="S688" s="12"/>
      <c r="T688" s="12"/>
      <c r="U688" s="12"/>
      <c r="V688" s="19">
        <f t="shared" si="385"/>
        <v>0</v>
      </c>
      <c r="W688" s="41">
        <f t="shared" si="386"/>
        <v>0</v>
      </c>
      <c r="X688" s="21">
        <f t="shared" si="390"/>
        <v>1</v>
      </c>
      <c r="Y688" s="24"/>
      <c r="Z688" s="32"/>
      <c r="AA688" s="251">
        <v>900</v>
      </c>
      <c r="AB688" s="27">
        <f t="shared" si="378"/>
        <v>900</v>
      </c>
    </row>
    <row r="689" spans="1:28" ht="15" customHeight="1">
      <c r="A689" s="254">
        <v>123</v>
      </c>
      <c r="B689" s="261" t="s">
        <v>476</v>
      </c>
      <c r="C689" s="23" t="s">
        <v>319</v>
      </c>
      <c r="D689" s="9"/>
      <c r="E689" s="9"/>
      <c r="F689" s="9"/>
      <c r="G689" s="2">
        <f t="shared" si="379"/>
        <v>0</v>
      </c>
      <c r="H689" s="41">
        <f t="shared" si="380"/>
        <v>0</v>
      </c>
      <c r="I689" s="12"/>
      <c r="J689" s="12"/>
      <c r="K689" s="12"/>
      <c r="L689" s="2">
        <f t="shared" si="381"/>
        <v>0</v>
      </c>
      <c r="M689" s="41">
        <f t="shared" si="382"/>
        <v>0</v>
      </c>
      <c r="N689" s="12">
        <v>1</v>
      </c>
      <c r="O689" s="12"/>
      <c r="P689" s="12"/>
      <c r="Q689" s="2">
        <f t="shared" si="383"/>
        <v>1</v>
      </c>
      <c r="R689" s="41">
        <f t="shared" si="384"/>
        <v>900</v>
      </c>
      <c r="S689" s="12"/>
      <c r="T689" s="12"/>
      <c r="U689" s="12"/>
      <c r="V689" s="19">
        <f t="shared" si="385"/>
        <v>0</v>
      </c>
      <c r="W689" s="41">
        <f t="shared" si="386"/>
        <v>0</v>
      </c>
      <c r="X689" s="21">
        <f t="shared" si="390"/>
        <v>1</v>
      </c>
      <c r="Y689" s="24"/>
      <c r="Z689" s="32"/>
      <c r="AA689" s="251">
        <v>900</v>
      </c>
      <c r="AB689" s="27">
        <f t="shared" si="378"/>
        <v>900</v>
      </c>
    </row>
    <row r="690" spans="1:28" ht="15" customHeight="1">
      <c r="A690" s="254">
        <v>124</v>
      </c>
      <c r="B690" s="261" t="s">
        <v>477</v>
      </c>
      <c r="C690" s="23" t="s">
        <v>319</v>
      </c>
      <c r="D690" s="9"/>
      <c r="E690" s="9"/>
      <c r="F690" s="9"/>
      <c r="G690" s="2">
        <f t="shared" si="379"/>
        <v>0</v>
      </c>
      <c r="H690" s="41">
        <f t="shared" si="380"/>
        <v>0</v>
      </c>
      <c r="I690" s="12"/>
      <c r="J690" s="12"/>
      <c r="K690" s="12"/>
      <c r="L690" s="2">
        <f t="shared" si="381"/>
        <v>0</v>
      </c>
      <c r="M690" s="41">
        <f t="shared" si="382"/>
        <v>0</v>
      </c>
      <c r="N690" s="12">
        <v>1</v>
      </c>
      <c r="O690" s="12"/>
      <c r="P690" s="12"/>
      <c r="Q690" s="2">
        <f t="shared" si="383"/>
        <v>1</v>
      </c>
      <c r="R690" s="41">
        <f t="shared" si="384"/>
        <v>1000</v>
      </c>
      <c r="S690" s="12"/>
      <c r="T690" s="12"/>
      <c r="U690" s="12"/>
      <c r="V690" s="19">
        <f t="shared" si="385"/>
        <v>0</v>
      </c>
      <c r="W690" s="41">
        <f t="shared" si="386"/>
        <v>0</v>
      </c>
      <c r="X690" s="21">
        <f t="shared" si="390"/>
        <v>1</v>
      </c>
      <c r="Y690" s="24"/>
      <c r="Z690" s="32"/>
      <c r="AA690" s="251">
        <v>1000</v>
      </c>
      <c r="AB690" s="27">
        <f t="shared" si="378"/>
        <v>1000</v>
      </c>
    </row>
    <row r="691" spans="1:28" ht="15" customHeight="1">
      <c r="A691" s="101">
        <v>125</v>
      </c>
      <c r="B691" s="255" t="s">
        <v>478</v>
      </c>
      <c r="C691" s="20" t="s">
        <v>319</v>
      </c>
      <c r="D691" s="1"/>
      <c r="E691" s="1"/>
      <c r="F691" s="1"/>
      <c r="G691" s="2">
        <f t="shared" si="379"/>
        <v>0</v>
      </c>
      <c r="H691" s="41">
        <f t="shared" si="380"/>
        <v>0</v>
      </c>
      <c r="I691" s="2"/>
      <c r="J691" s="2"/>
      <c r="K691" s="2"/>
      <c r="L691" s="2">
        <f t="shared" si="381"/>
        <v>0</v>
      </c>
      <c r="M691" s="41">
        <f t="shared" si="382"/>
        <v>0</v>
      </c>
      <c r="N691" s="2">
        <v>1</v>
      </c>
      <c r="O691" s="2"/>
      <c r="P691" s="2"/>
      <c r="Q691" s="2">
        <f t="shared" si="383"/>
        <v>1</v>
      </c>
      <c r="R691" s="41">
        <f t="shared" si="384"/>
        <v>1000</v>
      </c>
      <c r="S691" s="2"/>
      <c r="T691" s="2"/>
      <c r="U691" s="2"/>
      <c r="V691" s="19">
        <f t="shared" si="385"/>
        <v>0</v>
      </c>
      <c r="W691" s="41">
        <f t="shared" si="386"/>
        <v>0</v>
      </c>
      <c r="X691" s="21">
        <f t="shared" si="390"/>
        <v>1</v>
      </c>
      <c r="Y691" s="22"/>
      <c r="Z691" s="31"/>
      <c r="AA691" s="249">
        <v>1000</v>
      </c>
      <c r="AB691" s="27">
        <f t="shared" si="378"/>
        <v>1000</v>
      </c>
    </row>
    <row r="692" spans="1:28" ht="15" customHeight="1">
      <c r="A692" s="130">
        <v>126</v>
      </c>
      <c r="B692" s="271" t="s">
        <v>479</v>
      </c>
      <c r="C692" s="38" t="s">
        <v>320</v>
      </c>
      <c r="D692" s="10"/>
      <c r="E692" s="10"/>
      <c r="F692" s="10"/>
      <c r="G692" s="19">
        <f t="shared" si="379"/>
        <v>0</v>
      </c>
      <c r="H692" s="357">
        <f t="shared" si="380"/>
        <v>0</v>
      </c>
      <c r="I692" s="26"/>
      <c r="J692" s="26"/>
      <c r="K692" s="26"/>
      <c r="L692" s="19">
        <f t="shared" si="381"/>
        <v>0</v>
      </c>
      <c r="M692" s="357">
        <f t="shared" si="382"/>
        <v>0</v>
      </c>
      <c r="N692" s="26">
        <v>1</v>
      </c>
      <c r="O692" s="26"/>
      <c r="P692" s="26"/>
      <c r="Q692" s="19">
        <f t="shared" si="383"/>
        <v>1</v>
      </c>
      <c r="R692" s="357">
        <f t="shared" si="384"/>
        <v>1000</v>
      </c>
      <c r="S692" s="26"/>
      <c r="T692" s="26"/>
      <c r="U692" s="26"/>
      <c r="V692" s="19">
        <f t="shared" si="385"/>
        <v>0</v>
      </c>
      <c r="W692" s="357">
        <f t="shared" si="386"/>
        <v>0</v>
      </c>
      <c r="X692" s="21">
        <f t="shared" si="390"/>
        <v>1</v>
      </c>
      <c r="Y692" s="24"/>
      <c r="Z692" s="39"/>
      <c r="AA692" s="272">
        <v>1000</v>
      </c>
      <c r="AB692" s="34">
        <f t="shared" si="378"/>
        <v>1000</v>
      </c>
    </row>
    <row r="693" spans="1:28" ht="15" customHeight="1">
      <c r="A693" s="254">
        <v>127</v>
      </c>
      <c r="B693" s="261" t="s">
        <v>480</v>
      </c>
      <c r="C693" s="23" t="s">
        <v>320</v>
      </c>
      <c r="D693" s="9"/>
      <c r="E693" s="9"/>
      <c r="F693" s="9"/>
      <c r="G693" s="2">
        <f t="shared" si="379"/>
        <v>0</v>
      </c>
      <c r="H693" s="41">
        <f t="shared" si="380"/>
        <v>0</v>
      </c>
      <c r="I693" s="12"/>
      <c r="J693" s="12"/>
      <c r="K693" s="12"/>
      <c r="L693" s="2">
        <f t="shared" si="381"/>
        <v>0</v>
      </c>
      <c r="M693" s="41">
        <f t="shared" si="382"/>
        <v>0</v>
      </c>
      <c r="N693" s="12">
        <v>1</v>
      </c>
      <c r="O693" s="12"/>
      <c r="P693" s="12"/>
      <c r="Q693" s="2">
        <f t="shared" si="383"/>
        <v>1</v>
      </c>
      <c r="R693" s="41">
        <f t="shared" si="384"/>
        <v>1000</v>
      </c>
      <c r="S693" s="12"/>
      <c r="T693" s="12"/>
      <c r="U693" s="12"/>
      <c r="V693" s="19">
        <f t="shared" si="385"/>
        <v>0</v>
      </c>
      <c r="W693" s="41">
        <f t="shared" si="386"/>
        <v>0</v>
      </c>
      <c r="X693" s="21">
        <f t="shared" si="390"/>
        <v>1</v>
      </c>
      <c r="Y693" s="24"/>
      <c r="Z693" s="32"/>
      <c r="AA693" s="251">
        <v>1000</v>
      </c>
      <c r="AB693" s="27">
        <f t="shared" si="378"/>
        <v>1000</v>
      </c>
    </row>
    <row r="694" spans="1:28" ht="15" customHeight="1">
      <c r="A694" s="254">
        <v>128</v>
      </c>
      <c r="B694" s="261" t="s">
        <v>481</v>
      </c>
      <c r="C694" s="23" t="s">
        <v>319</v>
      </c>
      <c r="D694" s="9"/>
      <c r="E694" s="9"/>
      <c r="F694" s="9"/>
      <c r="G694" s="2">
        <f t="shared" si="379"/>
        <v>0</v>
      </c>
      <c r="H694" s="41">
        <f t="shared" si="380"/>
        <v>0</v>
      </c>
      <c r="I694" s="12"/>
      <c r="J694" s="12"/>
      <c r="K694" s="12"/>
      <c r="L694" s="2">
        <f t="shared" si="381"/>
        <v>0</v>
      </c>
      <c r="M694" s="41">
        <f t="shared" si="382"/>
        <v>0</v>
      </c>
      <c r="N694" s="12">
        <v>1</v>
      </c>
      <c r="O694" s="12"/>
      <c r="P694" s="12"/>
      <c r="Q694" s="2">
        <f t="shared" si="383"/>
        <v>1</v>
      </c>
      <c r="R694" s="41">
        <f t="shared" si="384"/>
        <v>1000</v>
      </c>
      <c r="S694" s="12"/>
      <c r="T694" s="12"/>
      <c r="U694" s="12"/>
      <c r="V694" s="19">
        <f t="shared" si="385"/>
        <v>0</v>
      </c>
      <c r="W694" s="41">
        <f t="shared" si="386"/>
        <v>0</v>
      </c>
      <c r="X694" s="21">
        <f t="shared" si="390"/>
        <v>1</v>
      </c>
      <c r="Y694" s="24"/>
      <c r="Z694" s="32"/>
      <c r="AA694" s="251">
        <v>1000</v>
      </c>
      <c r="AB694" s="27">
        <f t="shared" si="378"/>
        <v>1000</v>
      </c>
    </row>
    <row r="695" spans="1:28" ht="15" customHeight="1">
      <c r="A695" s="101">
        <v>129</v>
      </c>
      <c r="B695" s="255" t="s">
        <v>482</v>
      </c>
      <c r="C695" s="410" t="s">
        <v>382</v>
      </c>
      <c r="D695" s="1">
        <v>1</v>
      </c>
      <c r="E695" s="1"/>
      <c r="F695" s="1"/>
      <c r="G695" s="2">
        <f t="shared" si="379"/>
        <v>1</v>
      </c>
      <c r="H695" s="41">
        <f t="shared" si="380"/>
        <v>3000</v>
      </c>
      <c r="I695" s="2"/>
      <c r="J695" s="2"/>
      <c r="K695" s="2"/>
      <c r="L695" s="2">
        <f t="shared" si="381"/>
        <v>0</v>
      </c>
      <c r="M695" s="41">
        <f t="shared" si="382"/>
        <v>0</v>
      </c>
      <c r="N695" s="2"/>
      <c r="O695" s="2"/>
      <c r="P695" s="2"/>
      <c r="Q695" s="2">
        <f t="shared" si="383"/>
        <v>0</v>
      </c>
      <c r="R695" s="41">
        <f t="shared" si="384"/>
        <v>0</v>
      </c>
      <c r="S695" s="2"/>
      <c r="T695" s="2"/>
      <c r="U695" s="2"/>
      <c r="V695" s="19">
        <f t="shared" si="385"/>
        <v>0</v>
      </c>
      <c r="W695" s="41">
        <f t="shared" si="386"/>
        <v>0</v>
      </c>
      <c r="X695" s="21">
        <f t="shared" si="390"/>
        <v>1</v>
      </c>
      <c r="Y695" s="22"/>
      <c r="Z695" s="31"/>
      <c r="AA695" s="249">
        <v>3000</v>
      </c>
      <c r="AB695" s="27">
        <f t="shared" si="378"/>
        <v>3000</v>
      </c>
    </row>
    <row r="696" spans="1:28" ht="15" customHeight="1">
      <c r="A696" s="101">
        <v>130</v>
      </c>
      <c r="B696" s="255" t="s">
        <v>387</v>
      </c>
      <c r="C696" s="20" t="s">
        <v>319</v>
      </c>
      <c r="D696" s="1"/>
      <c r="E696" s="1"/>
      <c r="F696" s="1">
        <v>1</v>
      </c>
      <c r="G696" s="2">
        <f t="shared" si="379"/>
        <v>1</v>
      </c>
      <c r="H696" s="41">
        <f t="shared" si="380"/>
        <v>2000</v>
      </c>
      <c r="I696" s="2"/>
      <c r="J696" s="2"/>
      <c r="K696" s="2"/>
      <c r="L696" s="2">
        <f t="shared" si="381"/>
        <v>0</v>
      </c>
      <c r="M696" s="41">
        <f t="shared" si="382"/>
        <v>0</v>
      </c>
      <c r="N696" s="2"/>
      <c r="O696" s="2"/>
      <c r="P696" s="2"/>
      <c r="Q696" s="2">
        <f t="shared" si="383"/>
        <v>0</v>
      </c>
      <c r="R696" s="41">
        <f t="shared" si="384"/>
        <v>0</v>
      </c>
      <c r="S696" s="2"/>
      <c r="T696" s="2"/>
      <c r="U696" s="2"/>
      <c r="V696" s="2">
        <f t="shared" si="385"/>
        <v>0</v>
      </c>
      <c r="W696" s="41">
        <f t="shared" si="386"/>
        <v>0</v>
      </c>
      <c r="X696" s="35">
        <f t="shared" si="390"/>
        <v>1</v>
      </c>
      <c r="Y696" s="36"/>
      <c r="Z696" s="31"/>
      <c r="AA696" s="249">
        <v>2000</v>
      </c>
      <c r="AB696" s="27">
        <f t="shared" si="378"/>
        <v>2000</v>
      </c>
    </row>
    <row r="697" spans="1:28" ht="15" customHeight="1">
      <c r="A697" s="130">
        <v>131</v>
      </c>
      <c r="B697" s="271" t="s">
        <v>483</v>
      </c>
      <c r="C697" s="38" t="s">
        <v>330</v>
      </c>
      <c r="D697" s="10">
        <v>24</v>
      </c>
      <c r="E697" s="10"/>
      <c r="F697" s="10"/>
      <c r="G697" s="19">
        <f t="shared" si="379"/>
        <v>24</v>
      </c>
      <c r="H697" s="357">
        <f t="shared" si="380"/>
        <v>3312</v>
      </c>
      <c r="I697" s="26"/>
      <c r="J697" s="26"/>
      <c r="K697" s="26"/>
      <c r="L697" s="19">
        <f t="shared" si="381"/>
        <v>0</v>
      </c>
      <c r="M697" s="357">
        <f t="shared" si="382"/>
        <v>0</v>
      </c>
      <c r="N697" s="26"/>
      <c r="O697" s="26"/>
      <c r="P697" s="26"/>
      <c r="Q697" s="19">
        <f t="shared" si="383"/>
        <v>0</v>
      </c>
      <c r="R697" s="357">
        <f t="shared" si="384"/>
        <v>0</v>
      </c>
      <c r="S697" s="26"/>
      <c r="T697" s="26"/>
      <c r="U697" s="26"/>
      <c r="V697" s="19">
        <f t="shared" si="385"/>
        <v>0</v>
      </c>
      <c r="W697" s="357">
        <f t="shared" si="386"/>
        <v>0</v>
      </c>
      <c r="X697" s="21">
        <f t="shared" si="390"/>
        <v>24</v>
      </c>
      <c r="Y697" s="24"/>
      <c r="Z697" s="39"/>
      <c r="AA697" s="272">
        <v>138</v>
      </c>
      <c r="AB697" s="34">
        <f t="shared" ref="AB697:AB742" si="391">X697*AA697</f>
        <v>3312</v>
      </c>
    </row>
    <row r="698" spans="1:28" ht="15" customHeight="1">
      <c r="A698" s="254">
        <v>132</v>
      </c>
      <c r="B698" s="255" t="s">
        <v>484</v>
      </c>
      <c r="C698" s="20" t="s">
        <v>40</v>
      </c>
      <c r="D698" s="1">
        <v>10</v>
      </c>
      <c r="E698" s="1"/>
      <c r="F698" s="1"/>
      <c r="G698" s="2">
        <f t="shared" ref="G698:G742" si="392">SUM(D698:F698)</f>
        <v>10</v>
      </c>
      <c r="H698" s="41">
        <f t="shared" ref="H698:H742" si="393">G698*AA698</f>
        <v>50000</v>
      </c>
      <c r="I698" s="2"/>
      <c r="J698" s="2"/>
      <c r="K698" s="2"/>
      <c r="L698" s="2">
        <f t="shared" ref="L698:L742" si="394">SUM(I698:K698)</f>
        <v>0</v>
      </c>
      <c r="M698" s="41">
        <f t="shared" ref="M698:M742" si="395">L698*AA698</f>
        <v>0</v>
      </c>
      <c r="N698" s="2"/>
      <c r="O698" s="2"/>
      <c r="P698" s="2"/>
      <c r="Q698" s="2">
        <f t="shared" ref="Q698:Q742" si="396">SUM(N698:P698)</f>
        <v>0</v>
      </c>
      <c r="R698" s="41">
        <f t="shared" ref="R698:R742" si="397">Q698*AA698</f>
        <v>0</v>
      </c>
      <c r="S698" s="2"/>
      <c r="T698" s="2"/>
      <c r="U698" s="2"/>
      <c r="V698" s="19">
        <f t="shared" ref="V698:V742" si="398">SUM(S698:U698)</f>
        <v>0</v>
      </c>
      <c r="W698" s="41">
        <f t="shared" ref="W698:W742" si="399">V698*AA698</f>
        <v>0</v>
      </c>
      <c r="X698" s="21">
        <f t="shared" si="390"/>
        <v>10</v>
      </c>
      <c r="Y698" s="22"/>
      <c r="Z698" s="31"/>
      <c r="AA698" s="251">
        <v>5000</v>
      </c>
      <c r="AB698" s="27">
        <f t="shared" si="391"/>
        <v>50000</v>
      </c>
    </row>
    <row r="699" spans="1:28" ht="15" customHeight="1">
      <c r="A699" s="254">
        <v>133</v>
      </c>
      <c r="B699" s="261" t="s">
        <v>485</v>
      </c>
      <c r="C699" s="23" t="s">
        <v>75</v>
      </c>
      <c r="D699" s="1"/>
      <c r="E699" s="1"/>
      <c r="F699" s="1"/>
      <c r="G699" s="2">
        <f t="shared" si="392"/>
        <v>0</v>
      </c>
      <c r="H699" s="41">
        <f t="shared" si="393"/>
        <v>0</v>
      </c>
      <c r="I699" s="2"/>
      <c r="J699" s="2"/>
      <c r="K699" s="2"/>
      <c r="L699" s="2">
        <f t="shared" si="394"/>
        <v>0</v>
      </c>
      <c r="M699" s="41">
        <f t="shared" si="395"/>
        <v>0</v>
      </c>
      <c r="N699" s="2">
        <v>1</v>
      </c>
      <c r="O699" s="2"/>
      <c r="P699" s="2"/>
      <c r="Q699" s="2">
        <f t="shared" si="396"/>
        <v>1</v>
      </c>
      <c r="R699" s="41">
        <f t="shared" si="397"/>
        <v>1000</v>
      </c>
      <c r="S699" s="2"/>
      <c r="T699" s="2"/>
      <c r="U699" s="2"/>
      <c r="V699" s="19">
        <f t="shared" si="398"/>
        <v>0</v>
      </c>
      <c r="W699" s="41">
        <f t="shared" si="399"/>
        <v>0</v>
      </c>
      <c r="X699" s="21">
        <f t="shared" si="390"/>
        <v>1</v>
      </c>
      <c r="Y699" s="22"/>
      <c r="Z699" s="31"/>
      <c r="AA699" s="249">
        <v>1000</v>
      </c>
      <c r="AB699" s="27">
        <f t="shared" si="391"/>
        <v>1000</v>
      </c>
    </row>
    <row r="700" spans="1:28" ht="15" customHeight="1">
      <c r="A700" s="254">
        <v>134</v>
      </c>
      <c r="B700" s="261" t="s">
        <v>304</v>
      </c>
      <c r="C700" s="23" t="s">
        <v>39</v>
      </c>
      <c r="D700" s="1"/>
      <c r="E700" s="1"/>
      <c r="F700" s="1"/>
      <c r="G700" s="2">
        <f t="shared" si="392"/>
        <v>0</v>
      </c>
      <c r="H700" s="41">
        <f t="shared" si="393"/>
        <v>0</v>
      </c>
      <c r="I700" s="2">
        <v>3</v>
      </c>
      <c r="J700" s="2"/>
      <c r="K700" s="2"/>
      <c r="L700" s="2">
        <f t="shared" si="394"/>
        <v>3</v>
      </c>
      <c r="M700" s="41">
        <f t="shared" si="395"/>
        <v>15000</v>
      </c>
      <c r="N700" s="2"/>
      <c r="O700" s="2"/>
      <c r="P700" s="2"/>
      <c r="Q700" s="2">
        <f t="shared" si="396"/>
        <v>0</v>
      </c>
      <c r="R700" s="41">
        <f t="shared" si="397"/>
        <v>0</v>
      </c>
      <c r="S700" s="2"/>
      <c r="T700" s="2"/>
      <c r="U700" s="2"/>
      <c r="V700" s="19">
        <f t="shared" si="398"/>
        <v>0</v>
      </c>
      <c r="W700" s="41">
        <f t="shared" si="399"/>
        <v>0</v>
      </c>
      <c r="X700" s="21">
        <f t="shared" si="390"/>
        <v>3</v>
      </c>
      <c r="Y700" s="22"/>
      <c r="Z700" s="31"/>
      <c r="AA700" s="249">
        <v>5000</v>
      </c>
      <c r="AB700" s="27">
        <f t="shared" si="391"/>
        <v>15000</v>
      </c>
    </row>
    <row r="701" spans="1:28" ht="15" customHeight="1">
      <c r="A701" s="254">
        <v>135</v>
      </c>
      <c r="B701" s="261" t="s">
        <v>279</v>
      </c>
      <c r="C701" s="23" t="s">
        <v>39</v>
      </c>
      <c r="D701" s="1"/>
      <c r="E701" s="1"/>
      <c r="F701" s="1"/>
      <c r="G701" s="2">
        <f t="shared" si="392"/>
        <v>0</v>
      </c>
      <c r="H701" s="41">
        <f t="shared" si="393"/>
        <v>0</v>
      </c>
      <c r="I701" s="2"/>
      <c r="J701" s="2">
        <v>12</v>
      </c>
      <c r="K701" s="2"/>
      <c r="L701" s="2">
        <f t="shared" si="394"/>
        <v>12</v>
      </c>
      <c r="M701" s="41">
        <f t="shared" si="395"/>
        <v>960</v>
      </c>
      <c r="N701" s="2"/>
      <c r="O701" s="2"/>
      <c r="P701" s="2"/>
      <c r="Q701" s="2">
        <f t="shared" si="396"/>
        <v>0</v>
      </c>
      <c r="R701" s="41">
        <f t="shared" si="397"/>
        <v>0</v>
      </c>
      <c r="S701" s="2"/>
      <c r="T701" s="2"/>
      <c r="U701" s="2"/>
      <c r="V701" s="19">
        <f t="shared" si="398"/>
        <v>0</v>
      </c>
      <c r="W701" s="41">
        <f t="shared" si="399"/>
        <v>0</v>
      </c>
      <c r="X701" s="21">
        <f t="shared" si="390"/>
        <v>12</v>
      </c>
      <c r="Y701" s="22"/>
      <c r="Z701" s="31"/>
      <c r="AA701" s="274">
        <v>80</v>
      </c>
      <c r="AB701" s="27">
        <f t="shared" si="391"/>
        <v>960</v>
      </c>
    </row>
    <row r="702" spans="1:28" ht="15" customHeight="1">
      <c r="A702" s="254">
        <v>136</v>
      </c>
      <c r="B702" s="261" t="s">
        <v>377</v>
      </c>
      <c r="C702" s="23" t="s">
        <v>39</v>
      </c>
      <c r="D702" s="1"/>
      <c r="E702" s="1"/>
      <c r="F702" s="1"/>
      <c r="G702" s="2">
        <f t="shared" si="392"/>
        <v>0</v>
      </c>
      <c r="H702" s="41">
        <f t="shared" si="393"/>
        <v>0</v>
      </c>
      <c r="I702" s="2"/>
      <c r="J702" s="2">
        <v>100</v>
      </c>
      <c r="K702" s="2"/>
      <c r="L702" s="2">
        <f t="shared" si="394"/>
        <v>100</v>
      </c>
      <c r="M702" s="41">
        <f t="shared" si="395"/>
        <v>20000</v>
      </c>
      <c r="N702" s="2"/>
      <c r="O702" s="2"/>
      <c r="P702" s="2"/>
      <c r="Q702" s="2">
        <f t="shared" si="396"/>
        <v>0</v>
      </c>
      <c r="R702" s="41">
        <f t="shared" si="397"/>
        <v>0</v>
      </c>
      <c r="S702" s="2"/>
      <c r="T702" s="2"/>
      <c r="U702" s="2"/>
      <c r="V702" s="19">
        <f t="shared" si="398"/>
        <v>0</v>
      </c>
      <c r="W702" s="41">
        <f t="shared" si="399"/>
        <v>0</v>
      </c>
      <c r="X702" s="21">
        <f t="shared" si="390"/>
        <v>100</v>
      </c>
      <c r="Y702" s="22"/>
      <c r="Z702" s="31"/>
      <c r="AA702" s="274">
        <v>200</v>
      </c>
      <c r="AB702" s="27">
        <f t="shared" si="391"/>
        <v>20000</v>
      </c>
    </row>
    <row r="703" spans="1:28" ht="15" customHeight="1">
      <c r="A703" s="254">
        <v>137</v>
      </c>
      <c r="B703" s="261" t="s">
        <v>487</v>
      </c>
      <c r="C703" s="23" t="s">
        <v>320</v>
      </c>
      <c r="D703" s="9"/>
      <c r="E703" s="9"/>
      <c r="F703" s="9"/>
      <c r="G703" s="2">
        <f t="shared" si="392"/>
        <v>0</v>
      </c>
      <c r="H703" s="41">
        <f t="shared" si="393"/>
        <v>0</v>
      </c>
      <c r="I703" s="12"/>
      <c r="J703" s="12"/>
      <c r="K703" s="12"/>
      <c r="L703" s="2">
        <f t="shared" si="394"/>
        <v>0</v>
      </c>
      <c r="M703" s="41">
        <f t="shared" si="395"/>
        <v>0</v>
      </c>
      <c r="N703" s="12">
        <v>1</v>
      </c>
      <c r="O703" s="12"/>
      <c r="P703" s="12"/>
      <c r="Q703" s="2">
        <f t="shared" si="396"/>
        <v>1</v>
      </c>
      <c r="R703" s="41">
        <f t="shared" si="397"/>
        <v>1000</v>
      </c>
      <c r="S703" s="12"/>
      <c r="T703" s="12"/>
      <c r="U703" s="12"/>
      <c r="V703" s="19">
        <f t="shared" si="398"/>
        <v>0</v>
      </c>
      <c r="W703" s="41">
        <f t="shared" si="399"/>
        <v>0</v>
      </c>
      <c r="X703" s="21">
        <f t="shared" si="390"/>
        <v>1</v>
      </c>
      <c r="Y703" s="24"/>
      <c r="Z703" s="32"/>
      <c r="AA703" s="251">
        <v>1000</v>
      </c>
      <c r="AB703" s="27">
        <f t="shared" si="391"/>
        <v>1000</v>
      </c>
    </row>
    <row r="704" spans="1:28" ht="15" customHeight="1">
      <c r="A704" s="254">
        <v>138</v>
      </c>
      <c r="B704" s="261" t="s">
        <v>488</v>
      </c>
      <c r="C704" s="23" t="s">
        <v>320</v>
      </c>
      <c r="D704" s="9"/>
      <c r="E704" s="9"/>
      <c r="F704" s="9"/>
      <c r="G704" s="2">
        <f t="shared" si="392"/>
        <v>0</v>
      </c>
      <c r="H704" s="41">
        <f t="shared" si="393"/>
        <v>0</v>
      </c>
      <c r="I704" s="12"/>
      <c r="J704" s="12"/>
      <c r="K704" s="12"/>
      <c r="L704" s="2">
        <f t="shared" si="394"/>
        <v>0</v>
      </c>
      <c r="M704" s="41">
        <f t="shared" si="395"/>
        <v>0</v>
      </c>
      <c r="N704" s="12">
        <v>1</v>
      </c>
      <c r="O704" s="12"/>
      <c r="P704" s="12"/>
      <c r="Q704" s="2">
        <f t="shared" si="396"/>
        <v>1</v>
      </c>
      <c r="R704" s="41">
        <f t="shared" si="397"/>
        <v>800</v>
      </c>
      <c r="S704" s="12"/>
      <c r="T704" s="12"/>
      <c r="U704" s="12"/>
      <c r="V704" s="19">
        <f t="shared" si="398"/>
        <v>0</v>
      </c>
      <c r="W704" s="41">
        <f t="shared" si="399"/>
        <v>0</v>
      </c>
      <c r="X704" s="21">
        <f t="shared" si="390"/>
        <v>1</v>
      </c>
      <c r="Y704" s="24"/>
      <c r="Z704" s="32"/>
      <c r="AA704" s="251">
        <v>800</v>
      </c>
      <c r="AB704" s="27">
        <f t="shared" si="391"/>
        <v>800</v>
      </c>
    </row>
    <row r="705" spans="1:28" ht="15" customHeight="1">
      <c r="A705" s="254">
        <v>139</v>
      </c>
      <c r="B705" s="261" t="s">
        <v>489</v>
      </c>
      <c r="C705" s="23" t="s">
        <v>319</v>
      </c>
      <c r="D705" s="9"/>
      <c r="E705" s="9"/>
      <c r="F705" s="9"/>
      <c r="G705" s="2">
        <f t="shared" si="392"/>
        <v>0</v>
      </c>
      <c r="H705" s="41">
        <f t="shared" si="393"/>
        <v>0</v>
      </c>
      <c r="I705" s="12"/>
      <c r="J705" s="12"/>
      <c r="K705" s="12"/>
      <c r="L705" s="2">
        <f t="shared" si="394"/>
        <v>0</v>
      </c>
      <c r="M705" s="41">
        <f t="shared" si="395"/>
        <v>0</v>
      </c>
      <c r="N705" s="12">
        <v>1</v>
      </c>
      <c r="O705" s="12"/>
      <c r="P705" s="12"/>
      <c r="Q705" s="2">
        <f t="shared" si="396"/>
        <v>1</v>
      </c>
      <c r="R705" s="41">
        <f t="shared" si="397"/>
        <v>800</v>
      </c>
      <c r="S705" s="12"/>
      <c r="T705" s="12"/>
      <c r="U705" s="12"/>
      <c r="V705" s="19">
        <f t="shared" si="398"/>
        <v>0</v>
      </c>
      <c r="W705" s="41">
        <f t="shared" si="399"/>
        <v>0</v>
      </c>
      <c r="X705" s="21">
        <f t="shared" si="390"/>
        <v>1</v>
      </c>
      <c r="Y705" s="24"/>
      <c r="Z705" s="32"/>
      <c r="AA705" s="251">
        <v>800</v>
      </c>
      <c r="AB705" s="27">
        <f t="shared" si="391"/>
        <v>800</v>
      </c>
    </row>
    <row r="706" spans="1:28" ht="15" customHeight="1">
      <c r="A706" s="254">
        <v>140</v>
      </c>
      <c r="B706" s="261" t="s">
        <v>490</v>
      </c>
      <c r="C706" s="23" t="s">
        <v>319</v>
      </c>
      <c r="D706" s="9"/>
      <c r="E706" s="9"/>
      <c r="F706" s="9"/>
      <c r="G706" s="2">
        <f t="shared" si="392"/>
        <v>0</v>
      </c>
      <c r="H706" s="41">
        <f t="shared" si="393"/>
        <v>0</v>
      </c>
      <c r="I706" s="12"/>
      <c r="J706" s="12"/>
      <c r="K706" s="12"/>
      <c r="L706" s="2">
        <f t="shared" si="394"/>
        <v>0</v>
      </c>
      <c r="M706" s="41">
        <f t="shared" si="395"/>
        <v>0</v>
      </c>
      <c r="N706" s="12">
        <v>1</v>
      </c>
      <c r="O706" s="12"/>
      <c r="P706" s="12"/>
      <c r="Q706" s="2">
        <f t="shared" si="396"/>
        <v>1</v>
      </c>
      <c r="R706" s="41">
        <f t="shared" si="397"/>
        <v>1000</v>
      </c>
      <c r="S706" s="12"/>
      <c r="T706" s="12"/>
      <c r="U706" s="12"/>
      <c r="V706" s="19">
        <f t="shared" si="398"/>
        <v>0</v>
      </c>
      <c r="W706" s="41">
        <f t="shared" si="399"/>
        <v>0</v>
      </c>
      <c r="X706" s="21">
        <f t="shared" si="390"/>
        <v>1</v>
      </c>
      <c r="Y706" s="24"/>
      <c r="Z706" s="32"/>
      <c r="AA706" s="251">
        <v>1000</v>
      </c>
      <c r="AB706" s="27">
        <f t="shared" si="391"/>
        <v>1000</v>
      </c>
    </row>
    <row r="707" spans="1:28" ht="15" customHeight="1">
      <c r="A707" s="254">
        <v>141</v>
      </c>
      <c r="B707" s="261" t="s">
        <v>491</v>
      </c>
      <c r="C707" s="23" t="s">
        <v>320</v>
      </c>
      <c r="D707" s="9"/>
      <c r="E707" s="9"/>
      <c r="F707" s="9"/>
      <c r="G707" s="2">
        <f t="shared" si="392"/>
        <v>0</v>
      </c>
      <c r="H707" s="41">
        <f t="shared" si="393"/>
        <v>0</v>
      </c>
      <c r="I707" s="12"/>
      <c r="J707" s="12"/>
      <c r="K707" s="12"/>
      <c r="L707" s="2">
        <f t="shared" si="394"/>
        <v>0</v>
      </c>
      <c r="M707" s="41">
        <f t="shared" si="395"/>
        <v>0</v>
      </c>
      <c r="N707" s="12">
        <v>1</v>
      </c>
      <c r="O707" s="12"/>
      <c r="P707" s="12"/>
      <c r="Q707" s="2">
        <f t="shared" si="396"/>
        <v>1</v>
      </c>
      <c r="R707" s="41">
        <f t="shared" si="397"/>
        <v>500</v>
      </c>
      <c r="S707" s="12"/>
      <c r="T707" s="12"/>
      <c r="U707" s="12"/>
      <c r="V707" s="19">
        <f t="shared" si="398"/>
        <v>0</v>
      </c>
      <c r="W707" s="41">
        <f t="shared" si="399"/>
        <v>0</v>
      </c>
      <c r="X707" s="21">
        <f t="shared" si="390"/>
        <v>1</v>
      </c>
      <c r="Y707" s="24"/>
      <c r="Z707" s="32"/>
      <c r="AA707" s="251">
        <v>500</v>
      </c>
      <c r="AB707" s="27">
        <f t="shared" si="391"/>
        <v>500</v>
      </c>
    </row>
    <row r="708" spans="1:28" ht="15" customHeight="1">
      <c r="A708" s="254">
        <v>142</v>
      </c>
      <c r="B708" s="261" t="s">
        <v>492</v>
      </c>
      <c r="C708" s="23" t="s">
        <v>319</v>
      </c>
      <c r="D708" s="9"/>
      <c r="E708" s="9"/>
      <c r="F708" s="9"/>
      <c r="G708" s="2">
        <f t="shared" si="392"/>
        <v>0</v>
      </c>
      <c r="H708" s="41">
        <f t="shared" si="393"/>
        <v>0</v>
      </c>
      <c r="I708" s="12"/>
      <c r="J708" s="12"/>
      <c r="K708" s="12"/>
      <c r="L708" s="2">
        <f t="shared" si="394"/>
        <v>0</v>
      </c>
      <c r="M708" s="41">
        <f t="shared" si="395"/>
        <v>0</v>
      </c>
      <c r="N708" s="12">
        <v>1</v>
      </c>
      <c r="O708" s="12"/>
      <c r="P708" s="12"/>
      <c r="Q708" s="2">
        <f t="shared" si="396"/>
        <v>1</v>
      </c>
      <c r="R708" s="41">
        <f t="shared" si="397"/>
        <v>500</v>
      </c>
      <c r="S708" s="12"/>
      <c r="T708" s="12"/>
      <c r="U708" s="12"/>
      <c r="V708" s="19">
        <f t="shared" si="398"/>
        <v>0</v>
      </c>
      <c r="W708" s="41">
        <f t="shared" si="399"/>
        <v>0</v>
      </c>
      <c r="X708" s="21">
        <f t="shared" si="390"/>
        <v>1</v>
      </c>
      <c r="Y708" s="24"/>
      <c r="Z708" s="32"/>
      <c r="AA708" s="251">
        <v>500</v>
      </c>
      <c r="AB708" s="27">
        <f t="shared" si="391"/>
        <v>500</v>
      </c>
    </row>
    <row r="709" spans="1:28" ht="15" customHeight="1">
      <c r="A709" s="254">
        <v>143</v>
      </c>
      <c r="B709" s="261" t="s">
        <v>493</v>
      </c>
      <c r="C709" s="23" t="s">
        <v>319</v>
      </c>
      <c r="D709" s="9"/>
      <c r="E709" s="9"/>
      <c r="F709" s="9"/>
      <c r="G709" s="2">
        <f t="shared" si="392"/>
        <v>0</v>
      </c>
      <c r="H709" s="41">
        <f t="shared" si="393"/>
        <v>0</v>
      </c>
      <c r="I709" s="12"/>
      <c r="J709" s="12"/>
      <c r="K709" s="12"/>
      <c r="L709" s="2">
        <f t="shared" si="394"/>
        <v>0</v>
      </c>
      <c r="M709" s="41">
        <f t="shared" si="395"/>
        <v>0</v>
      </c>
      <c r="N709" s="12">
        <v>1</v>
      </c>
      <c r="O709" s="12"/>
      <c r="P709" s="12"/>
      <c r="Q709" s="2">
        <f t="shared" si="396"/>
        <v>1</v>
      </c>
      <c r="R709" s="41">
        <f t="shared" si="397"/>
        <v>800</v>
      </c>
      <c r="S709" s="12"/>
      <c r="T709" s="12"/>
      <c r="U709" s="12"/>
      <c r="V709" s="19">
        <f t="shared" si="398"/>
        <v>0</v>
      </c>
      <c r="W709" s="41">
        <f t="shared" si="399"/>
        <v>0</v>
      </c>
      <c r="X709" s="21">
        <f t="shared" si="390"/>
        <v>1</v>
      </c>
      <c r="Y709" s="24"/>
      <c r="Z709" s="32"/>
      <c r="AA709" s="251">
        <v>800</v>
      </c>
      <c r="AB709" s="27">
        <f t="shared" si="391"/>
        <v>800</v>
      </c>
    </row>
    <row r="710" spans="1:28" ht="15" customHeight="1">
      <c r="A710" s="254">
        <v>144</v>
      </c>
      <c r="B710" s="261" t="s">
        <v>494</v>
      </c>
      <c r="C710" s="23" t="s">
        <v>319</v>
      </c>
      <c r="D710" s="9"/>
      <c r="E710" s="9"/>
      <c r="F710" s="9"/>
      <c r="G710" s="2">
        <f t="shared" si="392"/>
        <v>0</v>
      </c>
      <c r="H710" s="41">
        <f t="shared" si="393"/>
        <v>0</v>
      </c>
      <c r="I710" s="12"/>
      <c r="J710" s="12"/>
      <c r="K710" s="12"/>
      <c r="L710" s="2">
        <f t="shared" si="394"/>
        <v>0</v>
      </c>
      <c r="M710" s="41">
        <f t="shared" si="395"/>
        <v>0</v>
      </c>
      <c r="N710" s="12">
        <v>1</v>
      </c>
      <c r="O710" s="12"/>
      <c r="P710" s="12"/>
      <c r="Q710" s="2">
        <f t="shared" si="396"/>
        <v>1</v>
      </c>
      <c r="R710" s="41">
        <f t="shared" si="397"/>
        <v>800</v>
      </c>
      <c r="S710" s="12"/>
      <c r="T710" s="12"/>
      <c r="U710" s="12"/>
      <c r="V710" s="19">
        <f t="shared" si="398"/>
        <v>0</v>
      </c>
      <c r="W710" s="41">
        <f t="shared" si="399"/>
        <v>0</v>
      </c>
      <c r="X710" s="21">
        <f t="shared" si="390"/>
        <v>1</v>
      </c>
      <c r="Y710" s="24"/>
      <c r="Z710" s="32"/>
      <c r="AA710" s="251">
        <v>800</v>
      </c>
      <c r="AB710" s="27">
        <f t="shared" si="391"/>
        <v>800</v>
      </c>
    </row>
    <row r="711" spans="1:28" ht="15" customHeight="1">
      <c r="A711" s="254">
        <v>145</v>
      </c>
      <c r="B711" s="261" t="s">
        <v>495</v>
      </c>
      <c r="C711" s="23" t="s">
        <v>320</v>
      </c>
      <c r="D711" s="9"/>
      <c r="E711" s="9"/>
      <c r="F711" s="9"/>
      <c r="G711" s="2">
        <f t="shared" si="392"/>
        <v>0</v>
      </c>
      <c r="H711" s="41">
        <f t="shared" si="393"/>
        <v>0</v>
      </c>
      <c r="I711" s="12"/>
      <c r="J711" s="12"/>
      <c r="K711" s="12"/>
      <c r="L711" s="2">
        <f t="shared" si="394"/>
        <v>0</v>
      </c>
      <c r="M711" s="41">
        <f t="shared" si="395"/>
        <v>0</v>
      </c>
      <c r="N711" s="12">
        <v>1</v>
      </c>
      <c r="O711" s="12"/>
      <c r="P711" s="12"/>
      <c r="Q711" s="2">
        <f t="shared" si="396"/>
        <v>1</v>
      </c>
      <c r="R711" s="41">
        <f t="shared" si="397"/>
        <v>900</v>
      </c>
      <c r="S711" s="12"/>
      <c r="T711" s="12"/>
      <c r="U711" s="12"/>
      <c r="V711" s="19">
        <f t="shared" si="398"/>
        <v>0</v>
      </c>
      <c r="W711" s="41">
        <f t="shared" si="399"/>
        <v>0</v>
      </c>
      <c r="X711" s="21">
        <f t="shared" si="390"/>
        <v>1</v>
      </c>
      <c r="Y711" s="24"/>
      <c r="Z711" s="32"/>
      <c r="AA711" s="251">
        <v>900</v>
      </c>
      <c r="AB711" s="27">
        <f t="shared" si="391"/>
        <v>900</v>
      </c>
    </row>
    <row r="712" spans="1:28" ht="15" customHeight="1">
      <c r="A712" s="254">
        <v>146</v>
      </c>
      <c r="B712" s="255" t="s">
        <v>496</v>
      </c>
      <c r="C712" s="20" t="s">
        <v>319</v>
      </c>
      <c r="D712" s="1"/>
      <c r="E712" s="1"/>
      <c r="F712" s="1"/>
      <c r="G712" s="2">
        <f t="shared" si="392"/>
        <v>0</v>
      </c>
      <c r="H712" s="41">
        <f t="shared" si="393"/>
        <v>0</v>
      </c>
      <c r="I712" s="2"/>
      <c r="J712" s="2"/>
      <c r="K712" s="2"/>
      <c r="L712" s="2">
        <f t="shared" si="394"/>
        <v>0</v>
      </c>
      <c r="M712" s="41">
        <f t="shared" si="395"/>
        <v>0</v>
      </c>
      <c r="N712" s="2">
        <v>1</v>
      </c>
      <c r="O712" s="2"/>
      <c r="P712" s="2"/>
      <c r="Q712" s="2">
        <f t="shared" si="396"/>
        <v>1</v>
      </c>
      <c r="R712" s="41">
        <f t="shared" si="397"/>
        <v>900</v>
      </c>
      <c r="S712" s="2"/>
      <c r="T712" s="2"/>
      <c r="U712" s="2"/>
      <c r="V712" s="19">
        <f t="shared" si="398"/>
        <v>0</v>
      </c>
      <c r="W712" s="41">
        <f t="shared" si="399"/>
        <v>0</v>
      </c>
      <c r="X712" s="21">
        <f t="shared" si="390"/>
        <v>1</v>
      </c>
      <c r="Y712" s="24"/>
      <c r="Z712" s="39"/>
      <c r="AA712" s="251">
        <v>900</v>
      </c>
      <c r="AB712" s="27">
        <f t="shared" si="391"/>
        <v>900</v>
      </c>
    </row>
    <row r="713" spans="1:28" ht="15" customHeight="1">
      <c r="A713" s="254">
        <v>147</v>
      </c>
      <c r="B713" s="261" t="s">
        <v>497</v>
      </c>
      <c r="C713" s="23" t="s">
        <v>319</v>
      </c>
      <c r="D713" s="9"/>
      <c r="E713" s="9"/>
      <c r="F713" s="9"/>
      <c r="G713" s="2">
        <f t="shared" si="392"/>
        <v>0</v>
      </c>
      <c r="H713" s="41">
        <f t="shared" si="393"/>
        <v>0</v>
      </c>
      <c r="I713" s="12"/>
      <c r="J713" s="12"/>
      <c r="K713" s="12"/>
      <c r="L713" s="2">
        <f t="shared" si="394"/>
        <v>0</v>
      </c>
      <c r="M713" s="41">
        <f t="shared" si="395"/>
        <v>0</v>
      </c>
      <c r="N713" s="12">
        <v>1</v>
      </c>
      <c r="O713" s="12"/>
      <c r="P713" s="12"/>
      <c r="Q713" s="2">
        <f t="shared" si="396"/>
        <v>1</v>
      </c>
      <c r="R713" s="41">
        <f t="shared" si="397"/>
        <v>1000</v>
      </c>
      <c r="S713" s="12"/>
      <c r="T713" s="12"/>
      <c r="U713" s="12"/>
      <c r="V713" s="19">
        <f t="shared" si="398"/>
        <v>0</v>
      </c>
      <c r="W713" s="41">
        <f t="shared" si="399"/>
        <v>0</v>
      </c>
      <c r="X713" s="21">
        <f t="shared" si="390"/>
        <v>1</v>
      </c>
      <c r="Y713" s="24"/>
      <c r="Z713" s="32"/>
      <c r="AA713" s="251">
        <v>1000</v>
      </c>
      <c r="AB713" s="27">
        <f t="shared" si="391"/>
        <v>1000</v>
      </c>
    </row>
    <row r="714" spans="1:28" ht="15" customHeight="1">
      <c r="A714" s="254">
        <v>148</v>
      </c>
      <c r="B714" s="261" t="s">
        <v>498</v>
      </c>
      <c r="C714" s="23" t="s">
        <v>327</v>
      </c>
      <c r="D714" s="9"/>
      <c r="E714" s="9"/>
      <c r="F714" s="9"/>
      <c r="G714" s="2">
        <f t="shared" si="392"/>
        <v>0</v>
      </c>
      <c r="H714" s="41">
        <f t="shared" si="393"/>
        <v>0</v>
      </c>
      <c r="I714" s="12"/>
      <c r="J714" s="12"/>
      <c r="K714" s="12"/>
      <c r="L714" s="2">
        <f t="shared" si="394"/>
        <v>0</v>
      </c>
      <c r="M714" s="41">
        <f t="shared" si="395"/>
        <v>0</v>
      </c>
      <c r="N714" s="12">
        <v>1</v>
      </c>
      <c r="O714" s="12"/>
      <c r="P714" s="12"/>
      <c r="Q714" s="2">
        <f t="shared" si="396"/>
        <v>1</v>
      </c>
      <c r="R714" s="41">
        <f t="shared" si="397"/>
        <v>800</v>
      </c>
      <c r="S714" s="12"/>
      <c r="T714" s="12"/>
      <c r="U714" s="12"/>
      <c r="V714" s="19">
        <f t="shared" si="398"/>
        <v>0</v>
      </c>
      <c r="W714" s="41">
        <f t="shared" si="399"/>
        <v>0</v>
      </c>
      <c r="X714" s="21">
        <f t="shared" si="390"/>
        <v>1</v>
      </c>
      <c r="Y714" s="24"/>
      <c r="Z714" s="32"/>
      <c r="AA714" s="251">
        <v>800</v>
      </c>
      <c r="AB714" s="27">
        <f t="shared" si="391"/>
        <v>800</v>
      </c>
    </row>
    <row r="715" spans="1:28" ht="15" customHeight="1">
      <c r="A715" s="254">
        <v>149</v>
      </c>
      <c r="B715" s="261" t="s">
        <v>309</v>
      </c>
      <c r="C715" s="23" t="s">
        <v>39</v>
      </c>
      <c r="D715" s="9"/>
      <c r="E715" s="9"/>
      <c r="F715" s="9"/>
      <c r="G715" s="2">
        <f t="shared" si="392"/>
        <v>0</v>
      </c>
      <c r="H715" s="41">
        <f t="shared" si="393"/>
        <v>0</v>
      </c>
      <c r="I715" s="12">
        <v>3</v>
      </c>
      <c r="J715" s="12"/>
      <c r="K715" s="12"/>
      <c r="L715" s="2">
        <f t="shared" si="394"/>
        <v>3</v>
      </c>
      <c r="M715" s="41">
        <f t="shared" si="395"/>
        <v>7500</v>
      </c>
      <c r="N715" s="12"/>
      <c r="O715" s="12"/>
      <c r="P715" s="12"/>
      <c r="Q715" s="2">
        <f t="shared" si="396"/>
        <v>0</v>
      </c>
      <c r="R715" s="41">
        <f t="shared" si="397"/>
        <v>0</v>
      </c>
      <c r="S715" s="12"/>
      <c r="T715" s="12"/>
      <c r="U715" s="12"/>
      <c r="V715" s="19">
        <f t="shared" si="398"/>
        <v>0</v>
      </c>
      <c r="W715" s="41">
        <f t="shared" si="399"/>
        <v>0</v>
      </c>
      <c r="X715" s="21">
        <f t="shared" si="390"/>
        <v>3</v>
      </c>
      <c r="Y715" s="24"/>
      <c r="Z715" s="32"/>
      <c r="AA715" s="251">
        <v>2500</v>
      </c>
      <c r="AB715" s="27">
        <f t="shared" si="391"/>
        <v>7500</v>
      </c>
    </row>
    <row r="716" spans="1:28" ht="15" customHeight="1">
      <c r="A716" s="254">
        <v>150</v>
      </c>
      <c r="B716" s="261" t="s">
        <v>499</v>
      </c>
      <c r="C716" s="23" t="s">
        <v>40</v>
      </c>
      <c r="D716" s="9">
        <v>2</v>
      </c>
      <c r="E716" s="9"/>
      <c r="F716" s="9"/>
      <c r="G716" s="2">
        <f t="shared" si="392"/>
        <v>2</v>
      </c>
      <c r="H716" s="41">
        <f t="shared" si="393"/>
        <v>10000</v>
      </c>
      <c r="I716" s="12"/>
      <c r="J716" s="12"/>
      <c r="K716" s="12"/>
      <c r="L716" s="2">
        <f t="shared" si="394"/>
        <v>0</v>
      </c>
      <c r="M716" s="41">
        <f t="shared" si="395"/>
        <v>0</v>
      </c>
      <c r="N716" s="12"/>
      <c r="O716" s="12"/>
      <c r="P716" s="12"/>
      <c r="Q716" s="2">
        <f t="shared" si="396"/>
        <v>0</v>
      </c>
      <c r="R716" s="41">
        <f t="shared" si="397"/>
        <v>0</v>
      </c>
      <c r="S716" s="12"/>
      <c r="T716" s="12"/>
      <c r="U716" s="12"/>
      <c r="V716" s="19">
        <f t="shared" si="398"/>
        <v>0</v>
      </c>
      <c r="W716" s="41">
        <f t="shared" si="399"/>
        <v>0</v>
      </c>
      <c r="X716" s="21">
        <f t="shared" si="390"/>
        <v>2</v>
      </c>
      <c r="Y716" s="24"/>
      <c r="Z716" s="32"/>
      <c r="AA716" s="251">
        <v>5000</v>
      </c>
      <c r="AB716" s="27">
        <f t="shared" si="391"/>
        <v>10000</v>
      </c>
    </row>
    <row r="717" spans="1:28" ht="15" customHeight="1">
      <c r="A717" s="254">
        <v>151</v>
      </c>
      <c r="B717" s="261" t="s">
        <v>500</v>
      </c>
      <c r="C717" s="23" t="s">
        <v>39</v>
      </c>
      <c r="D717" s="9">
        <v>2</v>
      </c>
      <c r="E717" s="9"/>
      <c r="F717" s="9"/>
      <c r="G717" s="2">
        <f t="shared" si="392"/>
        <v>2</v>
      </c>
      <c r="H717" s="41">
        <f t="shared" si="393"/>
        <v>4000</v>
      </c>
      <c r="I717" s="12"/>
      <c r="J717" s="12"/>
      <c r="K717" s="12"/>
      <c r="L717" s="2">
        <f t="shared" si="394"/>
        <v>0</v>
      </c>
      <c r="M717" s="41">
        <f t="shared" si="395"/>
        <v>0</v>
      </c>
      <c r="N717" s="12"/>
      <c r="O717" s="12"/>
      <c r="P717" s="12"/>
      <c r="Q717" s="2">
        <f t="shared" si="396"/>
        <v>0</v>
      </c>
      <c r="R717" s="41">
        <f t="shared" si="397"/>
        <v>0</v>
      </c>
      <c r="S717" s="12"/>
      <c r="T717" s="12"/>
      <c r="U717" s="12"/>
      <c r="V717" s="19">
        <f t="shared" si="398"/>
        <v>0</v>
      </c>
      <c r="W717" s="41">
        <f t="shared" si="399"/>
        <v>0</v>
      </c>
      <c r="X717" s="21">
        <f t="shared" si="390"/>
        <v>2</v>
      </c>
      <c r="Y717" s="24"/>
      <c r="Z717" s="32"/>
      <c r="AA717" s="251">
        <v>2000</v>
      </c>
      <c r="AB717" s="27">
        <f t="shared" si="391"/>
        <v>4000</v>
      </c>
    </row>
    <row r="718" spans="1:28" ht="15" customHeight="1">
      <c r="A718" s="254">
        <v>152</v>
      </c>
      <c r="B718" s="261" t="s">
        <v>293</v>
      </c>
      <c r="C718" s="23" t="s">
        <v>39</v>
      </c>
      <c r="D718" s="9">
        <v>10</v>
      </c>
      <c r="E718" s="9"/>
      <c r="F718" s="9"/>
      <c r="G718" s="2">
        <f t="shared" si="392"/>
        <v>10</v>
      </c>
      <c r="H718" s="41">
        <f t="shared" si="393"/>
        <v>5000</v>
      </c>
      <c r="I718" s="12"/>
      <c r="J718" s="12"/>
      <c r="K718" s="12"/>
      <c r="L718" s="2">
        <f t="shared" si="394"/>
        <v>0</v>
      </c>
      <c r="M718" s="41">
        <f t="shared" si="395"/>
        <v>0</v>
      </c>
      <c r="N718" s="12"/>
      <c r="O718" s="12"/>
      <c r="P718" s="12"/>
      <c r="Q718" s="2">
        <f t="shared" si="396"/>
        <v>0</v>
      </c>
      <c r="R718" s="41">
        <f t="shared" si="397"/>
        <v>0</v>
      </c>
      <c r="S718" s="12"/>
      <c r="T718" s="12"/>
      <c r="U718" s="12"/>
      <c r="V718" s="19">
        <f t="shared" si="398"/>
        <v>0</v>
      </c>
      <c r="W718" s="41">
        <f t="shared" si="399"/>
        <v>0</v>
      </c>
      <c r="X718" s="21">
        <f t="shared" si="390"/>
        <v>10</v>
      </c>
      <c r="Y718" s="24"/>
      <c r="Z718" s="32"/>
      <c r="AA718" s="251">
        <v>500</v>
      </c>
      <c r="AB718" s="27">
        <f t="shared" si="391"/>
        <v>5000</v>
      </c>
    </row>
    <row r="719" spans="1:28" ht="15" customHeight="1">
      <c r="A719" s="254">
        <v>153</v>
      </c>
      <c r="B719" s="261" t="s">
        <v>409</v>
      </c>
      <c r="C719" s="23" t="s">
        <v>407</v>
      </c>
      <c r="D719" s="9"/>
      <c r="E719" s="9"/>
      <c r="F719" s="9">
        <v>6</v>
      </c>
      <c r="G719" s="2">
        <f t="shared" si="392"/>
        <v>6</v>
      </c>
      <c r="H719" s="41">
        <f t="shared" si="393"/>
        <v>1800</v>
      </c>
      <c r="I719" s="12"/>
      <c r="J719" s="12"/>
      <c r="K719" s="12"/>
      <c r="L719" s="2">
        <f t="shared" si="394"/>
        <v>0</v>
      </c>
      <c r="M719" s="41">
        <f t="shared" si="395"/>
        <v>0</v>
      </c>
      <c r="N719" s="12"/>
      <c r="O719" s="12"/>
      <c r="P719" s="12"/>
      <c r="Q719" s="2">
        <f t="shared" si="396"/>
        <v>0</v>
      </c>
      <c r="R719" s="41">
        <f t="shared" si="397"/>
        <v>0</v>
      </c>
      <c r="S719" s="12"/>
      <c r="T719" s="12"/>
      <c r="U719" s="12"/>
      <c r="V719" s="19">
        <f t="shared" si="398"/>
        <v>0</v>
      </c>
      <c r="W719" s="41">
        <f t="shared" si="399"/>
        <v>0</v>
      </c>
      <c r="X719" s="21">
        <v>6</v>
      </c>
      <c r="Y719" s="24"/>
      <c r="Z719" s="32"/>
      <c r="AA719" s="251">
        <v>300</v>
      </c>
      <c r="AB719" s="27">
        <f t="shared" si="391"/>
        <v>1800</v>
      </c>
    </row>
    <row r="720" spans="1:28" ht="15" customHeight="1">
      <c r="A720" s="254">
        <v>154</v>
      </c>
      <c r="B720" s="261" t="s">
        <v>501</v>
      </c>
      <c r="C720" s="23" t="s">
        <v>320</v>
      </c>
      <c r="D720" s="9"/>
      <c r="E720" s="9"/>
      <c r="F720" s="9"/>
      <c r="G720" s="2">
        <f t="shared" si="392"/>
        <v>0</v>
      </c>
      <c r="H720" s="41">
        <f t="shared" si="393"/>
        <v>0</v>
      </c>
      <c r="I720" s="12"/>
      <c r="J720" s="12"/>
      <c r="K720" s="12"/>
      <c r="L720" s="2">
        <f t="shared" si="394"/>
        <v>0</v>
      </c>
      <c r="M720" s="41">
        <f t="shared" si="395"/>
        <v>0</v>
      </c>
      <c r="N720" s="12">
        <v>1</v>
      </c>
      <c r="O720" s="12"/>
      <c r="P720" s="12"/>
      <c r="Q720" s="2">
        <f t="shared" si="396"/>
        <v>1</v>
      </c>
      <c r="R720" s="41">
        <f t="shared" si="397"/>
        <v>1000</v>
      </c>
      <c r="S720" s="12"/>
      <c r="T720" s="12"/>
      <c r="U720" s="12"/>
      <c r="V720" s="19">
        <f t="shared" si="398"/>
        <v>0</v>
      </c>
      <c r="W720" s="41">
        <f t="shared" si="399"/>
        <v>0</v>
      </c>
      <c r="X720" s="21">
        <f t="shared" ref="X720:X742" si="400">G720+L720+Q720+V720</f>
        <v>1</v>
      </c>
      <c r="Y720" s="24"/>
      <c r="Z720" s="32"/>
      <c r="AA720" s="251">
        <v>1000</v>
      </c>
      <c r="AB720" s="27">
        <f t="shared" si="391"/>
        <v>1000</v>
      </c>
    </row>
    <row r="721" spans="1:28" ht="15" customHeight="1">
      <c r="A721" s="254">
        <v>155</v>
      </c>
      <c r="B721" s="261" t="s">
        <v>502</v>
      </c>
      <c r="C721" s="23" t="s">
        <v>75</v>
      </c>
      <c r="D721" s="9"/>
      <c r="E721" s="9"/>
      <c r="F721" s="9"/>
      <c r="G721" s="2">
        <f t="shared" si="392"/>
        <v>0</v>
      </c>
      <c r="H721" s="41">
        <f t="shared" si="393"/>
        <v>0</v>
      </c>
      <c r="I721" s="12"/>
      <c r="J721" s="12"/>
      <c r="K721" s="12"/>
      <c r="L721" s="2">
        <f t="shared" si="394"/>
        <v>0</v>
      </c>
      <c r="M721" s="41">
        <f t="shared" si="395"/>
        <v>0</v>
      </c>
      <c r="N721" s="12">
        <v>1</v>
      </c>
      <c r="O721" s="12"/>
      <c r="P721" s="12"/>
      <c r="Q721" s="2">
        <f t="shared" si="396"/>
        <v>1</v>
      </c>
      <c r="R721" s="41">
        <f t="shared" si="397"/>
        <v>1000</v>
      </c>
      <c r="S721" s="12"/>
      <c r="T721" s="12"/>
      <c r="U721" s="12"/>
      <c r="V721" s="19">
        <f t="shared" si="398"/>
        <v>0</v>
      </c>
      <c r="W721" s="41">
        <f t="shared" si="399"/>
        <v>0</v>
      </c>
      <c r="X721" s="21">
        <f t="shared" si="400"/>
        <v>1</v>
      </c>
      <c r="Y721" s="24"/>
      <c r="Z721" s="32"/>
      <c r="AA721" s="251">
        <v>1000</v>
      </c>
      <c r="AB721" s="27">
        <f t="shared" si="391"/>
        <v>1000</v>
      </c>
    </row>
    <row r="722" spans="1:28" ht="15" customHeight="1">
      <c r="A722" s="254">
        <v>156</v>
      </c>
      <c r="B722" s="261" t="s">
        <v>503</v>
      </c>
      <c r="C722" s="23" t="s">
        <v>320</v>
      </c>
      <c r="D722" s="9">
        <v>1</v>
      </c>
      <c r="E722" s="9"/>
      <c r="F722" s="9"/>
      <c r="G722" s="2">
        <f t="shared" si="392"/>
        <v>1</v>
      </c>
      <c r="H722" s="41">
        <f t="shared" si="393"/>
        <v>500</v>
      </c>
      <c r="I722" s="12"/>
      <c r="J722" s="12"/>
      <c r="K722" s="12"/>
      <c r="L722" s="2">
        <f t="shared" si="394"/>
        <v>0</v>
      </c>
      <c r="M722" s="41">
        <f t="shared" si="395"/>
        <v>0</v>
      </c>
      <c r="N722" s="12"/>
      <c r="O722" s="12"/>
      <c r="P722" s="12"/>
      <c r="Q722" s="2">
        <f t="shared" si="396"/>
        <v>0</v>
      </c>
      <c r="R722" s="41">
        <f t="shared" si="397"/>
        <v>0</v>
      </c>
      <c r="S722" s="12"/>
      <c r="T722" s="12"/>
      <c r="U722" s="12"/>
      <c r="V722" s="19">
        <f t="shared" si="398"/>
        <v>0</v>
      </c>
      <c r="W722" s="41">
        <f t="shared" si="399"/>
        <v>0</v>
      </c>
      <c r="X722" s="21">
        <f t="shared" si="400"/>
        <v>1</v>
      </c>
      <c r="Y722" s="24"/>
      <c r="Z722" s="32"/>
      <c r="AA722" s="251">
        <v>500</v>
      </c>
      <c r="AB722" s="27">
        <f t="shared" si="391"/>
        <v>500</v>
      </c>
    </row>
    <row r="723" spans="1:28" ht="15" customHeight="1">
      <c r="A723" s="254">
        <v>157</v>
      </c>
      <c r="B723" s="255" t="s">
        <v>504</v>
      </c>
      <c r="C723" s="20" t="s">
        <v>75</v>
      </c>
      <c r="D723" s="1"/>
      <c r="E723" s="1"/>
      <c r="F723" s="1"/>
      <c r="G723" s="2">
        <f t="shared" si="392"/>
        <v>0</v>
      </c>
      <c r="H723" s="41">
        <f t="shared" si="393"/>
        <v>0</v>
      </c>
      <c r="I723" s="2"/>
      <c r="J723" s="2"/>
      <c r="K723" s="2"/>
      <c r="L723" s="2">
        <f t="shared" si="394"/>
        <v>0</v>
      </c>
      <c r="M723" s="41">
        <f t="shared" si="395"/>
        <v>0</v>
      </c>
      <c r="N723" s="2">
        <v>1</v>
      </c>
      <c r="O723" s="2"/>
      <c r="P723" s="2"/>
      <c r="Q723" s="2">
        <f t="shared" si="396"/>
        <v>1</v>
      </c>
      <c r="R723" s="41">
        <f t="shared" si="397"/>
        <v>600</v>
      </c>
      <c r="S723" s="2"/>
      <c r="T723" s="2"/>
      <c r="U723" s="2"/>
      <c r="V723" s="19">
        <f t="shared" si="398"/>
        <v>0</v>
      </c>
      <c r="W723" s="41">
        <f t="shared" si="399"/>
        <v>0</v>
      </c>
      <c r="X723" s="21">
        <f t="shared" si="400"/>
        <v>1</v>
      </c>
      <c r="Y723" s="22"/>
      <c r="Z723" s="31"/>
      <c r="AA723" s="251">
        <v>600</v>
      </c>
      <c r="AB723" s="27">
        <f t="shared" si="391"/>
        <v>600</v>
      </c>
    </row>
    <row r="724" spans="1:28" ht="15" customHeight="1">
      <c r="A724" s="254">
        <v>158</v>
      </c>
      <c r="B724" s="261" t="s">
        <v>505</v>
      </c>
      <c r="C724" s="23" t="s">
        <v>75</v>
      </c>
      <c r="D724" s="9"/>
      <c r="E724" s="9"/>
      <c r="F724" s="9"/>
      <c r="G724" s="2">
        <f t="shared" si="392"/>
        <v>0</v>
      </c>
      <c r="H724" s="41">
        <f t="shared" si="393"/>
        <v>0</v>
      </c>
      <c r="I724" s="12">
        <v>500</v>
      </c>
      <c r="J724" s="12"/>
      <c r="K724" s="12"/>
      <c r="L724" s="2">
        <f t="shared" si="394"/>
        <v>500</v>
      </c>
      <c r="M724" s="41">
        <f t="shared" si="395"/>
        <v>250000</v>
      </c>
      <c r="N724" s="12"/>
      <c r="O724" s="12"/>
      <c r="P724" s="12"/>
      <c r="Q724" s="2">
        <f t="shared" si="396"/>
        <v>0</v>
      </c>
      <c r="R724" s="41">
        <f t="shared" si="397"/>
        <v>0</v>
      </c>
      <c r="S724" s="12"/>
      <c r="T724" s="12"/>
      <c r="U724" s="12"/>
      <c r="V724" s="19">
        <f t="shared" si="398"/>
        <v>0</v>
      </c>
      <c r="W724" s="41">
        <f t="shared" si="399"/>
        <v>0</v>
      </c>
      <c r="X724" s="21">
        <f t="shared" si="400"/>
        <v>500</v>
      </c>
      <c r="Y724" s="24"/>
      <c r="Z724" s="32"/>
      <c r="AA724" s="251">
        <v>500</v>
      </c>
      <c r="AB724" s="27">
        <f t="shared" si="391"/>
        <v>250000</v>
      </c>
    </row>
    <row r="725" spans="1:28" ht="15" customHeight="1">
      <c r="A725" s="254">
        <v>159</v>
      </c>
      <c r="B725" s="261" t="s">
        <v>506</v>
      </c>
      <c r="C725" s="23" t="s">
        <v>39</v>
      </c>
      <c r="D725" s="9">
        <v>20</v>
      </c>
      <c r="E725" s="9"/>
      <c r="F725" s="9"/>
      <c r="G725" s="2">
        <f t="shared" si="392"/>
        <v>20</v>
      </c>
      <c r="H725" s="41">
        <f t="shared" si="393"/>
        <v>4000</v>
      </c>
      <c r="I725" s="12"/>
      <c r="J725" s="12"/>
      <c r="K725" s="12"/>
      <c r="L725" s="2">
        <f t="shared" si="394"/>
        <v>0</v>
      </c>
      <c r="M725" s="41">
        <f t="shared" si="395"/>
        <v>0</v>
      </c>
      <c r="N725" s="12"/>
      <c r="O725" s="12"/>
      <c r="P725" s="12"/>
      <c r="Q725" s="2">
        <f t="shared" si="396"/>
        <v>0</v>
      </c>
      <c r="R725" s="41">
        <f t="shared" si="397"/>
        <v>0</v>
      </c>
      <c r="S725" s="12"/>
      <c r="T725" s="12"/>
      <c r="U725" s="12"/>
      <c r="V725" s="19">
        <f t="shared" si="398"/>
        <v>0</v>
      </c>
      <c r="W725" s="41">
        <f t="shared" si="399"/>
        <v>0</v>
      </c>
      <c r="X725" s="21">
        <f t="shared" si="400"/>
        <v>20</v>
      </c>
      <c r="Y725" s="24"/>
      <c r="Z725" s="32"/>
      <c r="AA725" s="251">
        <v>200</v>
      </c>
      <c r="AB725" s="27">
        <f t="shared" si="391"/>
        <v>4000</v>
      </c>
    </row>
    <row r="726" spans="1:28" ht="15" customHeight="1">
      <c r="A726" s="254">
        <v>160</v>
      </c>
      <c r="B726" s="261" t="s">
        <v>507</v>
      </c>
      <c r="C726" s="23" t="s">
        <v>39</v>
      </c>
      <c r="D726" s="9">
        <v>30</v>
      </c>
      <c r="E726" s="9"/>
      <c r="F726" s="9"/>
      <c r="G726" s="2">
        <f t="shared" si="392"/>
        <v>30</v>
      </c>
      <c r="H726" s="41">
        <f t="shared" si="393"/>
        <v>45000</v>
      </c>
      <c r="I726" s="12"/>
      <c r="J726" s="12"/>
      <c r="K726" s="12"/>
      <c r="L726" s="2">
        <f t="shared" si="394"/>
        <v>0</v>
      </c>
      <c r="M726" s="41">
        <f t="shared" si="395"/>
        <v>0</v>
      </c>
      <c r="N726" s="12">
        <v>30</v>
      </c>
      <c r="O726" s="12"/>
      <c r="P726" s="12"/>
      <c r="Q726" s="2">
        <f t="shared" si="396"/>
        <v>30</v>
      </c>
      <c r="R726" s="41">
        <f t="shared" si="397"/>
        <v>45000</v>
      </c>
      <c r="S726" s="12"/>
      <c r="T726" s="12"/>
      <c r="U726" s="12"/>
      <c r="V726" s="19">
        <f t="shared" si="398"/>
        <v>0</v>
      </c>
      <c r="W726" s="41">
        <f t="shared" si="399"/>
        <v>0</v>
      </c>
      <c r="X726" s="21">
        <f t="shared" si="400"/>
        <v>60</v>
      </c>
      <c r="Y726" s="24"/>
      <c r="Z726" s="32"/>
      <c r="AA726" s="251">
        <v>1500</v>
      </c>
      <c r="AB726" s="27">
        <f t="shared" si="391"/>
        <v>90000</v>
      </c>
    </row>
    <row r="727" spans="1:28" ht="15" customHeight="1">
      <c r="A727" s="101">
        <v>161</v>
      </c>
      <c r="B727" s="255" t="s">
        <v>346</v>
      </c>
      <c r="C727" s="20" t="s">
        <v>39</v>
      </c>
      <c r="D727" s="1"/>
      <c r="E727" s="1"/>
      <c r="F727" s="1"/>
      <c r="G727" s="2">
        <f t="shared" si="392"/>
        <v>0</v>
      </c>
      <c r="H727" s="41">
        <f t="shared" si="393"/>
        <v>0</v>
      </c>
      <c r="I727" s="2"/>
      <c r="J727" s="2"/>
      <c r="K727" s="2"/>
      <c r="L727" s="2">
        <f t="shared" si="394"/>
        <v>0</v>
      </c>
      <c r="M727" s="41">
        <f t="shared" si="395"/>
        <v>0</v>
      </c>
      <c r="N727" s="2"/>
      <c r="O727" s="2">
        <v>4</v>
      </c>
      <c r="P727" s="2"/>
      <c r="Q727" s="2">
        <f t="shared" si="396"/>
        <v>4</v>
      </c>
      <c r="R727" s="41">
        <f t="shared" si="397"/>
        <v>3600</v>
      </c>
      <c r="S727" s="2"/>
      <c r="T727" s="2"/>
      <c r="U727" s="2"/>
      <c r="V727" s="19">
        <f t="shared" si="398"/>
        <v>0</v>
      </c>
      <c r="W727" s="41">
        <f t="shared" si="399"/>
        <v>0</v>
      </c>
      <c r="X727" s="21">
        <f t="shared" si="400"/>
        <v>4</v>
      </c>
      <c r="Y727" s="22"/>
      <c r="Z727" s="31"/>
      <c r="AA727" s="249">
        <v>900</v>
      </c>
      <c r="AB727" s="27">
        <f t="shared" si="391"/>
        <v>3600</v>
      </c>
    </row>
    <row r="728" spans="1:28" ht="15" customHeight="1">
      <c r="A728" s="130">
        <v>162</v>
      </c>
      <c r="B728" s="271" t="s">
        <v>318</v>
      </c>
      <c r="C728" s="38" t="s">
        <v>39</v>
      </c>
      <c r="D728" s="10"/>
      <c r="E728" s="10"/>
      <c r="F728" s="10"/>
      <c r="G728" s="19">
        <f t="shared" si="392"/>
        <v>0</v>
      </c>
      <c r="H728" s="357">
        <f t="shared" si="393"/>
        <v>0</v>
      </c>
      <c r="I728" s="26">
        <v>2</v>
      </c>
      <c r="J728" s="26"/>
      <c r="K728" s="26"/>
      <c r="L728" s="19">
        <f t="shared" si="394"/>
        <v>2</v>
      </c>
      <c r="M728" s="357">
        <f t="shared" si="395"/>
        <v>7000</v>
      </c>
      <c r="N728" s="26"/>
      <c r="O728" s="26"/>
      <c r="P728" s="26"/>
      <c r="Q728" s="19">
        <f t="shared" si="396"/>
        <v>0</v>
      </c>
      <c r="R728" s="357">
        <f t="shared" si="397"/>
        <v>0</v>
      </c>
      <c r="S728" s="26"/>
      <c r="T728" s="26"/>
      <c r="U728" s="26"/>
      <c r="V728" s="19">
        <f t="shared" si="398"/>
        <v>0</v>
      </c>
      <c r="W728" s="357">
        <f t="shared" si="399"/>
        <v>0</v>
      </c>
      <c r="X728" s="21">
        <f t="shared" si="400"/>
        <v>2</v>
      </c>
      <c r="Y728" s="24"/>
      <c r="Z728" s="39"/>
      <c r="AA728" s="272">
        <v>3500</v>
      </c>
      <c r="AB728" s="34">
        <f t="shared" si="391"/>
        <v>7000</v>
      </c>
    </row>
    <row r="729" spans="1:28" ht="15" customHeight="1">
      <c r="A729" s="254">
        <v>163</v>
      </c>
      <c r="B729" s="261" t="s">
        <v>508</v>
      </c>
      <c r="C729" s="23" t="s">
        <v>326</v>
      </c>
      <c r="D729" s="9">
        <v>1</v>
      </c>
      <c r="E729" s="9"/>
      <c r="F729" s="9"/>
      <c r="G729" s="2">
        <f t="shared" si="392"/>
        <v>1</v>
      </c>
      <c r="H729" s="41">
        <f t="shared" si="393"/>
        <v>1000</v>
      </c>
      <c r="I729" s="12"/>
      <c r="J729" s="12"/>
      <c r="K729" s="12"/>
      <c r="L729" s="2">
        <f t="shared" si="394"/>
        <v>0</v>
      </c>
      <c r="M729" s="41">
        <f t="shared" si="395"/>
        <v>0</v>
      </c>
      <c r="N729" s="12"/>
      <c r="O729" s="12"/>
      <c r="P729" s="12"/>
      <c r="Q729" s="2">
        <f t="shared" si="396"/>
        <v>0</v>
      </c>
      <c r="R729" s="41">
        <f t="shared" si="397"/>
        <v>0</v>
      </c>
      <c r="S729" s="12"/>
      <c r="T729" s="12"/>
      <c r="U729" s="12"/>
      <c r="V729" s="19">
        <f t="shared" si="398"/>
        <v>0</v>
      </c>
      <c r="W729" s="41">
        <f t="shared" si="399"/>
        <v>0</v>
      </c>
      <c r="X729" s="21">
        <f t="shared" si="400"/>
        <v>1</v>
      </c>
      <c r="Y729" s="24"/>
      <c r="Z729" s="32"/>
      <c r="AA729" s="251">
        <v>1000</v>
      </c>
      <c r="AB729" s="27">
        <f t="shared" si="391"/>
        <v>1000</v>
      </c>
    </row>
    <row r="730" spans="1:28" ht="15" customHeight="1">
      <c r="A730" s="254">
        <v>164</v>
      </c>
      <c r="B730" s="261" t="s">
        <v>298</v>
      </c>
      <c r="C730" s="23" t="s">
        <v>39</v>
      </c>
      <c r="D730" s="9">
        <v>5</v>
      </c>
      <c r="E730" s="9"/>
      <c r="F730" s="9"/>
      <c r="G730" s="2">
        <f t="shared" si="392"/>
        <v>5</v>
      </c>
      <c r="H730" s="41">
        <f t="shared" si="393"/>
        <v>32500</v>
      </c>
      <c r="I730" s="12"/>
      <c r="J730" s="12"/>
      <c r="K730" s="12"/>
      <c r="L730" s="2">
        <f t="shared" si="394"/>
        <v>0</v>
      </c>
      <c r="M730" s="41">
        <f t="shared" si="395"/>
        <v>0</v>
      </c>
      <c r="N730" s="12"/>
      <c r="O730" s="12"/>
      <c r="P730" s="12"/>
      <c r="Q730" s="2">
        <f t="shared" si="396"/>
        <v>0</v>
      </c>
      <c r="R730" s="41">
        <f t="shared" si="397"/>
        <v>0</v>
      </c>
      <c r="S730" s="12"/>
      <c r="T730" s="12"/>
      <c r="U730" s="12"/>
      <c r="V730" s="19">
        <f t="shared" si="398"/>
        <v>0</v>
      </c>
      <c r="W730" s="41">
        <f t="shared" si="399"/>
        <v>0</v>
      </c>
      <c r="X730" s="21">
        <f t="shared" si="400"/>
        <v>5</v>
      </c>
      <c r="Y730" s="24"/>
      <c r="Z730" s="32"/>
      <c r="AA730" s="251">
        <v>6500</v>
      </c>
      <c r="AB730" s="27">
        <f t="shared" si="391"/>
        <v>32500</v>
      </c>
    </row>
    <row r="731" spans="1:28" ht="15" customHeight="1">
      <c r="A731" s="254">
        <v>165</v>
      </c>
      <c r="B731" s="261" t="s">
        <v>308</v>
      </c>
      <c r="C731" s="23" t="s">
        <v>39</v>
      </c>
      <c r="D731" s="9"/>
      <c r="E731" s="9"/>
      <c r="F731" s="9"/>
      <c r="G731" s="2">
        <f t="shared" si="392"/>
        <v>0</v>
      </c>
      <c r="H731" s="41">
        <f t="shared" si="393"/>
        <v>0</v>
      </c>
      <c r="I731" s="12">
        <v>1</v>
      </c>
      <c r="J731" s="12"/>
      <c r="K731" s="12"/>
      <c r="L731" s="2">
        <f t="shared" si="394"/>
        <v>1</v>
      </c>
      <c r="M731" s="41">
        <f t="shared" si="395"/>
        <v>1000</v>
      </c>
      <c r="N731" s="12"/>
      <c r="O731" s="12"/>
      <c r="P731" s="12"/>
      <c r="Q731" s="2">
        <f t="shared" si="396"/>
        <v>0</v>
      </c>
      <c r="R731" s="41">
        <f t="shared" si="397"/>
        <v>0</v>
      </c>
      <c r="S731" s="12"/>
      <c r="T731" s="12"/>
      <c r="U731" s="12"/>
      <c r="V731" s="19">
        <f t="shared" si="398"/>
        <v>0</v>
      </c>
      <c r="W731" s="41">
        <f t="shared" si="399"/>
        <v>0</v>
      </c>
      <c r="X731" s="21">
        <f t="shared" si="400"/>
        <v>1</v>
      </c>
      <c r="Y731" s="24"/>
      <c r="Z731" s="32"/>
      <c r="AA731" s="251">
        <v>1000</v>
      </c>
      <c r="AB731" s="27">
        <f t="shared" si="391"/>
        <v>1000</v>
      </c>
    </row>
    <row r="732" spans="1:28" ht="15" customHeight="1">
      <c r="A732" s="254">
        <v>166</v>
      </c>
      <c r="B732" s="261" t="s">
        <v>348</v>
      </c>
      <c r="C732" s="23" t="s">
        <v>39</v>
      </c>
      <c r="D732" s="9"/>
      <c r="E732" s="9"/>
      <c r="F732" s="9"/>
      <c r="G732" s="2">
        <f t="shared" si="392"/>
        <v>0</v>
      </c>
      <c r="H732" s="41">
        <f t="shared" si="393"/>
        <v>0</v>
      </c>
      <c r="I732" s="12">
        <v>1</v>
      </c>
      <c r="J732" s="12"/>
      <c r="K732" s="12"/>
      <c r="L732" s="2">
        <f t="shared" si="394"/>
        <v>1</v>
      </c>
      <c r="M732" s="41">
        <f t="shared" si="395"/>
        <v>1000</v>
      </c>
      <c r="N732" s="12"/>
      <c r="O732" s="12"/>
      <c r="P732" s="12"/>
      <c r="Q732" s="2">
        <f t="shared" si="396"/>
        <v>0</v>
      </c>
      <c r="R732" s="41">
        <f t="shared" si="397"/>
        <v>0</v>
      </c>
      <c r="S732" s="12"/>
      <c r="T732" s="12"/>
      <c r="U732" s="12"/>
      <c r="V732" s="19">
        <f t="shared" si="398"/>
        <v>0</v>
      </c>
      <c r="W732" s="41">
        <f t="shared" si="399"/>
        <v>0</v>
      </c>
      <c r="X732" s="21">
        <f t="shared" si="400"/>
        <v>1</v>
      </c>
      <c r="Y732" s="24"/>
      <c r="Z732" s="32"/>
      <c r="AA732" s="251">
        <v>1000</v>
      </c>
      <c r="AB732" s="27">
        <f t="shared" si="391"/>
        <v>1000</v>
      </c>
    </row>
    <row r="733" spans="1:28" ht="15" customHeight="1">
      <c r="A733" s="254">
        <v>167</v>
      </c>
      <c r="B733" s="261" t="s">
        <v>276</v>
      </c>
      <c r="C733" s="23" t="s">
        <v>39</v>
      </c>
      <c r="D733" s="9">
        <v>2</v>
      </c>
      <c r="E733" s="9"/>
      <c r="F733" s="9"/>
      <c r="G733" s="2">
        <f t="shared" si="392"/>
        <v>2</v>
      </c>
      <c r="H733" s="41">
        <f t="shared" si="393"/>
        <v>4000</v>
      </c>
      <c r="I733" s="12"/>
      <c r="J733" s="12"/>
      <c r="K733" s="12"/>
      <c r="L733" s="2">
        <f t="shared" si="394"/>
        <v>0</v>
      </c>
      <c r="M733" s="41">
        <f t="shared" si="395"/>
        <v>0</v>
      </c>
      <c r="N733" s="12"/>
      <c r="O733" s="12">
        <v>2</v>
      </c>
      <c r="P733" s="12"/>
      <c r="Q733" s="2">
        <f t="shared" si="396"/>
        <v>2</v>
      </c>
      <c r="R733" s="41">
        <f t="shared" si="397"/>
        <v>4000</v>
      </c>
      <c r="S733" s="12"/>
      <c r="T733" s="12"/>
      <c r="U733" s="12"/>
      <c r="V733" s="19">
        <f t="shared" si="398"/>
        <v>0</v>
      </c>
      <c r="W733" s="41">
        <f t="shared" si="399"/>
        <v>0</v>
      </c>
      <c r="X733" s="21">
        <f t="shared" si="400"/>
        <v>4</v>
      </c>
      <c r="Y733" s="24"/>
      <c r="Z733" s="32"/>
      <c r="AA733" s="251">
        <v>2000</v>
      </c>
      <c r="AB733" s="27">
        <f t="shared" si="391"/>
        <v>8000</v>
      </c>
    </row>
    <row r="734" spans="1:28" ht="15" customHeight="1">
      <c r="A734" s="254">
        <v>168</v>
      </c>
      <c r="B734" s="261" t="s">
        <v>307</v>
      </c>
      <c r="C734" s="23" t="s">
        <v>39</v>
      </c>
      <c r="D734" s="9"/>
      <c r="E734" s="9"/>
      <c r="F734" s="9"/>
      <c r="G734" s="2">
        <f t="shared" si="392"/>
        <v>0</v>
      </c>
      <c r="H734" s="41">
        <f t="shared" si="393"/>
        <v>0</v>
      </c>
      <c r="I734" s="12">
        <v>1</v>
      </c>
      <c r="J734" s="12"/>
      <c r="K734" s="12"/>
      <c r="L734" s="2">
        <f t="shared" si="394"/>
        <v>1</v>
      </c>
      <c r="M734" s="41">
        <f t="shared" si="395"/>
        <v>2500</v>
      </c>
      <c r="N734" s="12"/>
      <c r="O734" s="12"/>
      <c r="P734" s="12"/>
      <c r="Q734" s="2">
        <f t="shared" si="396"/>
        <v>0</v>
      </c>
      <c r="R734" s="41">
        <f t="shared" si="397"/>
        <v>0</v>
      </c>
      <c r="S734" s="12"/>
      <c r="T734" s="12"/>
      <c r="U734" s="12"/>
      <c r="V734" s="19">
        <f t="shared" si="398"/>
        <v>0</v>
      </c>
      <c r="W734" s="41">
        <f t="shared" si="399"/>
        <v>0</v>
      </c>
      <c r="X734" s="21">
        <f t="shared" si="400"/>
        <v>1</v>
      </c>
      <c r="Y734" s="24"/>
      <c r="Z734" s="32"/>
      <c r="AA734" s="251">
        <v>2500</v>
      </c>
      <c r="AB734" s="27">
        <f t="shared" si="391"/>
        <v>2500</v>
      </c>
    </row>
    <row r="735" spans="1:28" ht="15" customHeight="1">
      <c r="A735" s="254">
        <v>169</v>
      </c>
      <c r="B735" s="261" t="s">
        <v>509</v>
      </c>
      <c r="C735" s="62" t="s">
        <v>382</v>
      </c>
      <c r="D735" s="9">
        <v>1</v>
      </c>
      <c r="E735" s="9"/>
      <c r="F735" s="9"/>
      <c r="G735" s="2">
        <f t="shared" si="392"/>
        <v>1</v>
      </c>
      <c r="H735" s="41">
        <f t="shared" si="393"/>
        <v>6500</v>
      </c>
      <c r="I735" s="12"/>
      <c r="J735" s="12"/>
      <c r="K735" s="12"/>
      <c r="L735" s="2">
        <f t="shared" si="394"/>
        <v>0</v>
      </c>
      <c r="M735" s="41">
        <f t="shared" si="395"/>
        <v>0</v>
      </c>
      <c r="N735" s="12"/>
      <c r="O735" s="12"/>
      <c r="P735" s="12"/>
      <c r="Q735" s="2">
        <f t="shared" si="396"/>
        <v>0</v>
      </c>
      <c r="R735" s="41">
        <f t="shared" si="397"/>
        <v>0</v>
      </c>
      <c r="S735" s="12"/>
      <c r="T735" s="12"/>
      <c r="U735" s="12"/>
      <c r="V735" s="19">
        <f t="shared" si="398"/>
        <v>0</v>
      </c>
      <c r="W735" s="41">
        <f t="shared" si="399"/>
        <v>0</v>
      </c>
      <c r="X735" s="21">
        <f t="shared" si="400"/>
        <v>1</v>
      </c>
      <c r="Y735" s="24"/>
      <c r="Z735" s="32"/>
      <c r="AA735" s="251">
        <v>6500</v>
      </c>
      <c r="AB735" s="27">
        <f t="shared" si="391"/>
        <v>6500</v>
      </c>
    </row>
    <row r="736" spans="1:28" ht="15" customHeight="1">
      <c r="A736" s="254">
        <v>170</v>
      </c>
      <c r="B736" s="255" t="s">
        <v>333</v>
      </c>
      <c r="C736" s="20" t="s">
        <v>39</v>
      </c>
      <c r="D736" s="1"/>
      <c r="E736" s="1"/>
      <c r="F736" s="1"/>
      <c r="G736" s="2">
        <f t="shared" si="392"/>
        <v>0</v>
      </c>
      <c r="H736" s="41">
        <f t="shared" si="393"/>
        <v>0</v>
      </c>
      <c r="I736" s="2"/>
      <c r="J736" s="2"/>
      <c r="K736" s="2">
        <v>40</v>
      </c>
      <c r="L736" s="2">
        <f t="shared" si="394"/>
        <v>40</v>
      </c>
      <c r="M736" s="41">
        <f t="shared" si="395"/>
        <v>33000</v>
      </c>
      <c r="N736" s="2"/>
      <c r="O736" s="2"/>
      <c r="P736" s="2"/>
      <c r="Q736" s="2">
        <f t="shared" si="396"/>
        <v>0</v>
      </c>
      <c r="R736" s="41">
        <f t="shared" si="397"/>
        <v>0</v>
      </c>
      <c r="S736" s="2"/>
      <c r="T736" s="2"/>
      <c r="U736" s="2"/>
      <c r="V736" s="19">
        <f t="shared" si="398"/>
        <v>0</v>
      </c>
      <c r="W736" s="41">
        <f t="shared" si="399"/>
        <v>0</v>
      </c>
      <c r="X736" s="21">
        <f t="shared" si="400"/>
        <v>40</v>
      </c>
      <c r="Y736" s="22"/>
      <c r="Z736" s="31"/>
      <c r="AA736" s="249">
        <v>825</v>
      </c>
      <c r="AB736" s="27">
        <f t="shared" si="391"/>
        <v>33000</v>
      </c>
    </row>
    <row r="737" spans="1:28" ht="15" customHeight="1">
      <c r="A737" s="254">
        <v>171</v>
      </c>
      <c r="B737" s="255" t="s">
        <v>510</v>
      </c>
      <c r="C737" s="20" t="s">
        <v>39</v>
      </c>
      <c r="D737" s="1">
        <v>20</v>
      </c>
      <c r="E737" s="1"/>
      <c r="F737" s="1"/>
      <c r="G737" s="2">
        <f t="shared" si="392"/>
        <v>20</v>
      </c>
      <c r="H737" s="41">
        <f t="shared" si="393"/>
        <v>6000</v>
      </c>
      <c r="I737" s="2"/>
      <c r="J737" s="2"/>
      <c r="K737" s="2"/>
      <c r="L737" s="2">
        <f t="shared" si="394"/>
        <v>0</v>
      </c>
      <c r="M737" s="41">
        <f t="shared" si="395"/>
        <v>0</v>
      </c>
      <c r="N737" s="2"/>
      <c r="O737" s="2"/>
      <c r="P737" s="2"/>
      <c r="Q737" s="2">
        <f t="shared" si="396"/>
        <v>0</v>
      </c>
      <c r="R737" s="41">
        <f t="shared" si="397"/>
        <v>0</v>
      </c>
      <c r="S737" s="2"/>
      <c r="T737" s="2"/>
      <c r="U737" s="2"/>
      <c r="V737" s="19">
        <f t="shared" si="398"/>
        <v>0</v>
      </c>
      <c r="W737" s="41">
        <f t="shared" si="399"/>
        <v>0</v>
      </c>
      <c r="X737" s="21">
        <f t="shared" si="400"/>
        <v>20</v>
      </c>
      <c r="Y737" s="22"/>
      <c r="Z737" s="31"/>
      <c r="AA737" s="249">
        <v>300</v>
      </c>
      <c r="AB737" s="27">
        <f t="shared" si="391"/>
        <v>6000</v>
      </c>
    </row>
    <row r="738" spans="1:28" ht="15" customHeight="1">
      <c r="A738" s="254">
        <v>172</v>
      </c>
      <c r="B738" s="255" t="s">
        <v>511</v>
      </c>
      <c r="C738" s="20" t="s">
        <v>327</v>
      </c>
      <c r="D738" s="1"/>
      <c r="E738" s="1"/>
      <c r="F738" s="1"/>
      <c r="G738" s="2">
        <f t="shared" si="392"/>
        <v>0</v>
      </c>
      <c r="H738" s="41">
        <f t="shared" si="393"/>
        <v>0</v>
      </c>
      <c r="I738" s="2"/>
      <c r="J738" s="2"/>
      <c r="K738" s="2"/>
      <c r="L738" s="2">
        <f t="shared" si="394"/>
        <v>0</v>
      </c>
      <c r="M738" s="41">
        <f t="shared" si="395"/>
        <v>0</v>
      </c>
      <c r="N738" s="2">
        <v>1</v>
      </c>
      <c r="O738" s="2"/>
      <c r="P738" s="2"/>
      <c r="Q738" s="2">
        <f t="shared" si="396"/>
        <v>1</v>
      </c>
      <c r="R738" s="41">
        <f t="shared" si="397"/>
        <v>500</v>
      </c>
      <c r="S738" s="2"/>
      <c r="T738" s="2"/>
      <c r="U738" s="2"/>
      <c r="V738" s="19">
        <f t="shared" si="398"/>
        <v>0</v>
      </c>
      <c r="W738" s="41">
        <f t="shared" si="399"/>
        <v>0</v>
      </c>
      <c r="X738" s="21">
        <f t="shared" si="400"/>
        <v>1</v>
      </c>
      <c r="Y738" s="22"/>
      <c r="Z738" s="31"/>
      <c r="AA738" s="249">
        <v>500</v>
      </c>
      <c r="AB738" s="27">
        <f t="shared" si="391"/>
        <v>500</v>
      </c>
    </row>
    <row r="739" spans="1:28" ht="15" customHeight="1">
      <c r="A739" s="101">
        <v>173</v>
      </c>
      <c r="B739" s="255" t="s">
        <v>512</v>
      </c>
      <c r="C739" s="20" t="s">
        <v>320</v>
      </c>
      <c r="D739" s="1"/>
      <c r="E739" s="1"/>
      <c r="F739" s="1"/>
      <c r="G739" s="2">
        <f t="shared" si="392"/>
        <v>0</v>
      </c>
      <c r="H739" s="41">
        <f t="shared" si="393"/>
        <v>0</v>
      </c>
      <c r="I739" s="2"/>
      <c r="J739" s="2"/>
      <c r="K739" s="2"/>
      <c r="L739" s="2">
        <f t="shared" si="394"/>
        <v>0</v>
      </c>
      <c r="M739" s="41">
        <f t="shared" si="395"/>
        <v>0</v>
      </c>
      <c r="N739" s="2">
        <v>1</v>
      </c>
      <c r="O739" s="2"/>
      <c r="P739" s="2"/>
      <c r="Q739" s="2">
        <f t="shared" si="396"/>
        <v>1</v>
      </c>
      <c r="R739" s="41">
        <f t="shared" si="397"/>
        <v>600</v>
      </c>
      <c r="S739" s="2"/>
      <c r="T739" s="2"/>
      <c r="U739" s="2"/>
      <c r="V739" s="2">
        <f t="shared" si="398"/>
        <v>0</v>
      </c>
      <c r="W739" s="41">
        <f t="shared" si="399"/>
        <v>0</v>
      </c>
      <c r="X739" s="35">
        <f t="shared" si="400"/>
        <v>1</v>
      </c>
      <c r="Y739" s="36"/>
      <c r="Z739" s="31"/>
      <c r="AA739" s="249">
        <v>600</v>
      </c>
      <c r="AB739" s="27">
        <f t="shared" si="391"/>
        <v>600</v>
      </c>
    </row>
    <row r="740" spans="1:28" ht="15" customHeight="1">
      <c r="A740" s="254">
        <v>174</v>
      </c>
      <c r="B740" s="255" t="s">
        <v>513</v>
      </c>
      <c r="C740" s="20" t="s">
        <v>320</v>
      </c>
      <c r="D740" s="1"/>
      <c r="E740" s="1"/>
      <c r="F740" s="1"/>
      <c r="G740" s="2">
        <f t="shared" si="392"/>
        <v>0</v>
      </c>
      <c r="H740" s="41">
        <f t="shared" si="393"/>
        <v>0</v>
      </c>
      <c r="I740" s="2"/>
      <c r="J740" s="2"/>
      <c r="K740" s="2"/>
      <c r="L740" s="2">
        <f t="shared" si="394"/>
        <v>0</v>
      </c>
      <c r="M740" s="41">
        <f t="shared" si="395"/>
        <v>0</v>
      </c>
      <c r="N740" s="2">
        <v>1</v>
      </c>
      <c r="O740" s="2"/>
      <c r="P740" s="2"/>
      <c r="Q740" s="2">
        <f t="shared" si="396"/>
        <v>1</v>
      </c>
      <c r="R740" s="41">
        <f t="shared" si="397"/>
        <v>600</v>
      </c>
      <c r="S740" s="2"/>
      <c r="T740" s="2"/>
      <c r="U740" s="2"/>
      <c r="V740" s="19">
        <f t="shared" si="398"/>
        <v>0</v>
      </c>
      <c r="W740" s="41">
        <f t="shared" si="399"/>
        <v>0</v>
      </c>
      <c r="X740" s="21">
        <f t="shared" si="400"/>
        <v>1</v>
      </c>
      <c r="Y740" s="22"/>
      <c r="Z740" s="31"/>
      <c r="AA740" s="249">
        <v>600</v>
      </c>
      <c r="AB740" s="27">
        <f t="shared" si="391"/>
        <v>600</v>
      </c>
    </row>
    <row r="741" spans="1:28" ht="15" customHeight="1">
      <c r="A741" s="254">
        <v>175</v>
      </c>
      <c r="B741" s="255" t="s">
        <v>343</v>
      </c>
      <c r="C741" s="20" t="s">
        <v>320</v>
      </c>
      <c r="D741" s="1"/>
      <c r="E741" s="1"/>
      <c r="F741" s="1"/>
      <c r="G741" s="2">
        <f t="shared" si="392"/>
        <v>0</v>
      </c>
      <c r="H741" s="41">
        <f t="shared" si="393"/>
        <v>0</v>
      </c>
      <c r="I741" s="2"/>
      <c r="J741" s="2"/>
      <c r="K741" s="2"/>
      <c r="L741" s="2">
        <f t="shared" si="394"/>
        <v>0</v>
      </c>
      <c r="M741" s="41">
        <f t="shared" si="395"/>
        <v>0</v>
      </c>
      <c r="N741" s="2">
        <v>4</v>
      </c>
      <c r="O741" s="2"/>
      <c r="P741" s="2"/>
      <c r="Q741" s="2">
        <f t="shared" si="396"/>
        <v>4</v>
      </c>
      <c r="R741" s="41">
        <f t="shared" si="397"/>
        <v>2400</v>
      </c>
      <c r="S741" s="2"/>
      <c r="T741" s="2"/>
      <c r="U741" s="2"/>
      <c r="V741" s="19">
        <f t="shared" si="398"/>
        <v>0</v>
      </c>
      <c r="W741" s="41">
        <f t="shared" si="399"/>
        <v>0</v>
      </c>
      <c r="X741" s="21">
        <f t="shared" si="400"/>
        <v>4</v>
      </c>
      <c r="Y741" s="22"/>
      <c r="Z741" s="31"/>
      <c r="AA741" s="249">
        <v>600</v>
      </c>
      <c r="AB741" s="27">
        <f t="shared" si="391"/>
        <v>2400</v>
      </c>
    </row>
    <row r="742" spans="1:28" ht="15" customHeight="1">
      <c r="A742" s="254">
        <v>176</v>
      </c>
      <c r="B742" s="255" t="s">
        <v>385</v>
      </c>
      <c r="C742" s="20" t="s">
        <v>320</v>
      </c>
      <c r="D742" s="1"/>
      <c r="E742" s="1"/>
      <c r="F742" s="1"/>
      <c r="G742" s="2">
        <f t="shared" si="392"/>
        <v>0</v>
      </c>
      <c r="H742" s="41">
        <f t="shared" si="393"/>
        <v>0</v>
      </c>
      <c r="I742" s="41"/>
      <c r="J742" s="41"/>
      <c r="K742" s="41"/>
      <c r="L742" s="2">
        <f t="shared" si="394"/>
        <v>0</v>
      </c>
      <c r="M742" s="41">
        <f t="shared" si="395"/>
        <v>0</v>
      </c>
      <c r="N742" s="41">
        <v>1</v>
      </c>
      <c r="O742" s="41"/>
      <c r="P742" s="41"/>
      <c r="Q742" s="2">
        <f t="shared" si="396"/>
        <v>1</v>
      </c>
      <c r="R742" s="41">
        <f t="shared" si="397"/>
        <v>500</v>
      </c>
      <c r="S742" s="41"/>
      <c r="T742" s="41"/>
      <c r="U742" s="41"/>
      <c r="V742" s="19">
        <f t="shared" si="398"/>
        <v>0</v>
      </c>
      <c r="W742" s="41">
        <f t="shared" si="399"/>
        <v>0</v>
      </c>
      <c r="X742" s="21">
        <f t="shared" si="400"/>
        <v>1</v>
      </c>
      <c r="Y742" s="22"/>
      <c r="Z742" s="31"/>
      <c r="AA742" s="249">
        <v>500</v>
      </c>
      <c r="AB742" s="27">
        <f t="shared" si="391"/>
        <v>500</v>
      </c>
    </row>
    <row r="743" spans="1:28" ht="15" customHeight="1">
      <c r="A743" s="101"/>
      <c r="B743" s="151"/>
      <c r="C743" s="20"/>
      <c r="D743" s="78"/>
      <c r="E743" s="78"/>
      <c r="F743" s="78"/>
      <c r="G743" s="79"/>
      <c r="H743" s="285"/>
      <c r="I743" s="285"/>
      <c r="J743" s="285"/>
      <c r="K743" s="285"/>
      <c r="L743" s="285"/>
      <c r="M743" s="285"/>
      <c r="N743" s="285"/>
      <c r="O743" s="285"/>
      <c r="P743" s="285"/>
      <c r="Q743" s="285"/>
      <c r="R743" s="285"/>
      <c r="S743" s="285"/>
      <c r="T743" s="285"/>
      <c r="U743" s="285"/>
      <c r="V743" s="79"/>
      <c r="W743" s="285"/>
      <c r="X743" s="407"/>
      <c r="Y743" s="408"/>
      <c r="Z743" s="145"/>
      <c r="AA743" s="234"/>
      <c r="AB743" s="81"/>
    </row>
    <row r="744" spans="1:28" ht="15.75" customHeight="1">
      <c r="A744" s="101"/>
      <c r="B744" s="262" t="s">
        <v>1061</v>
      </c>
      <c r="C744" s="20"/>
      <c r="D744" s="1"/>
      <c r="E744" s="1"/>
      <c r="F744" s="1"/>
      <c r="G744" s="2"/>
      <c r="H744" s="41"/>
      <c r="I744" s="2"/>
      <c r="J744" s="2"/>
      <c r="K744" s="2"/>
      <c r="L744" s="2"/>
      <c r="M744" s="41"/>
      <c r="N744" s="2"/>
      <c r="O744" s="2"/>
      <c r="P744" s="2"/>
      <c r="Q744" s="2"/>
      <c r="R744" s="41"/>
      <c r="S744" s="2"/>
      <c r="T744" s="2"/>
      <c r="U744" s="2"/>
      <c r="V744" s="2"/>
      <c r="W744" s="41"/>
      <c r="X744" s="35"/>
      <c r="Y744" s="36"/>
      <c r="Z744" s="31"/>
      <c r="AA744" s="249"/>
      <c r="AB744" s="27"/>
    </row>
    <row r="745" spans="1:28" ht="15" customHeight="1">
      <c r="A745" s="254">
        <v>1</v>
      </c>
      <c r="B745" s="255" t="s">
        <v>168</v>
      </c>
      <c r="C745" s="20" t="s">
        <v>44</v>
      </c>
      <c r="D745" s="1">
        <v>3</v>
      </c>
      <c r="E745" s="1"/>
      <c r="F745" s="1"/>
      <c r="G745" s="2">
        <f t="shared" ref="G745" si="401">SUM(D745:F745)</f>
        <v>3</v>
      </c>
      <c r="H745" s="41">
        <f t="shared" ref="H745" si="402">G745*AA745</f>
        <v>1425</v>
      </c>
      <c r="I745" s="2"/>
      <c r="J745" s="2"/>
      <c r="K745" s="2"/>
      <c r="L745" s="2">
        <f t="shared" ref="L745" si="403">SUM(I745:K745)</f>
        <v>0</v>
      </c>
      <c r="M745" s="41">
        <f t="shared" ref="M745" si="404">L745*AA745</f>
        <v>0</v>
      </c>
      <c r="N745" s="2">
        <v>3</v>
      </c>
      <c r="O745" s="2"/>
      <c r="P745" s="2"/>
      <c r="Q745" s="2">
        <f t="shared" ref="Q745" si="405">SUM(N745:P745)</f>
        <v>3</v>
      </c>
      <c r="R745" s="41">
        <f t="shared" ref="R745" si="406">Q745*AA745</f>
        <v>1425</v>
      </c>
      <c r="S745" s="2"/>
      <c r="T745" s="2"/>
      <c r="U745" s="2"/>
      <c r="V745" s="19">
        <f t="shared" ref="V745" si="407">SUM(S745:U745)</f>
        <v>0</v>
      </c>
      <c r="W745" s="41">
        <f t="shared" ref="W745" si="408">V745*AA745</f>
        <v>0</v>
      </c>
      <c r="X745" s="21">
        <f t="shared" ref="X745:X764" si="409">G745+L745+Q745+V745</f>
        <v>6</v>
      </c>
      <c r="Y745" s="22"/>
      <c r="Z745" s="31"/>
      <c r="AA745" s="249">
        <v>475</v>
      </c>
      <c r="AB745" s="27">
        <f t="shared" ref="AB745:AB764" si="410">X745*AA745</f>
        <v>2850</v>
      </c>
    </row>
    <row r="746" spans="1:28" ht="15" customHeight="1">
      <c r="A746" s="254">
        <v>2</v>
      </c>
      <c r="B746" s="255" t="s">
        <v>163</v>
      </c>
      <c r="C746" s="20" t="s">
        <v>44</v>
      </c>
      <c r="D746" s="1">
        <v>2</v>
      </c>
      <c r="E746" s="1"/>
      <c r="F746" s="1"/>
      <c r="G746" s="2">
        <f t="shared" ref="G746:G764" si="411">SUM(D746:F746)</f>
        <v>2</v>
      </c>
      <c r="H746" s="41">
        <f t="shared" ref="H746:H764" si="412">G746*AA746</f>
        <v>1500</v>
      </c>
      <c r="I746" s="2"/>
      <c r="J746" s="2"/>
      <c r="K746" s="2"/>
      <c r="L746" s="2">
        <f t="shared" ref="L746:L764" si="413">SUM(I746:K746)</f>
        <v>0</v>
      </c>
      <c r="M746" s="41">
        <f t="shared" ref="M746:M764" si="414">L746*AA746</f>
        <v>0</v>
      </c>
      <c r="N746" s="2"/>
      <c r="O746" s="2"/>
      <c r="P746" s="2"/>
      <c r="Q746" s="2">
        <f t="shared" ref="Q746:Q764" si="415">SUM(N746:P746)</f>
        <v>0</v>
      </c>
      <c r="R746" s="41">
        <f t="shared" ref="R746:R764" si="416">Q746*AA746</f>
        <v>0</v>
      </c>
      <c r="S746" s="2"/>
      <c r="T746" s="2"/>
      <c r="U746" s="2"/>
      <c r="V746" s="19">
        <f t="shared" ref="V746:V764" si="417">SUM(S746:U746)</f>
        <v>0</v>
      </c>
      <c r="W746" s="41">
        <f t="shared" ref="W746:W764" si="418">V746*AA746</f>
        <v>0</v>
      </c>
      <c r="X746" s="21">
        <f t="shared" si="409"/>
        <v>2</v>
      </c>
      <c r="Y746" s="22"/>
      <c r="Z746" s="31"/>
      <c r="AA746" s="249">
        <v>750</v>
      </c>
      <c r="AB746" s="27">
        <f t="shared" si="410"/>
        <v>1500</v>
      </c>
    </row>
    <row r="747" spans="1:28" ht="15" customHeight="1">
      <c r="A747" s="254">
        <v>3</v>
      </c>
      <c r="B747" s="255" t="s">
        <v>172</v>
      </c>
      <c r="C747" s="20" t="s">
        <v>44</v>
      </c>
      <c r="D747" s="1">
        <v>1</v>
      </c>
      <c r="E747" s="1"/>
      <c r="F747" s="1"/>
      <c r="G747" s="2">
        <f t="shared" si="411"/>
        <v>1</v>
      </c>
      <c r="H747" s="41">
        <f t="shared" si="412"/>
        <v>295</v>
      </c>
      <c r="I747" s="2"/>
      <c r="J747" s="2"/>
      <c r="K747" s="2"/>
      <c r="L747" s="2">
        <f t="shared" si="413"/>
        <v>0</v>
      </c>
      <c r="M747" s="41">
        <f t="shared" si="414"/>
        <v>0</v>
      </c>
      <c r="N747" s="2"/>
      <c r="O747" s="2"/>
      <c r="P747" s="2"/>
      <c r="Q747" s="2">
        <f t="shared" si="415"/>
        <v>0</v>
      </c>
      <c r="R747" s="41">
        <f t="shared" si="416"/>
        <v>0</v>
      </c>
      <c r="S747" s="2"/>
      <c r="T747" s="2"/>
      <c r="U747" s="2"/>
      <c r="V747" s="19">
        <f t="shared" si="417"/>
        <v>0</v>
      </c>
      <c r="W747" s="41">
        <f t="shared" si="418"/>
        <v>0</v>
      </c>
      <c r="X747" s="21">
        <f t="shared" si="409"/>
        <v>1</v>
      </c>
      <c r="Y747" s="22"/>
      <c r="Z747" s="31"/>
      <c r="AA747" s="249">
        <v>295</v>
      </c>
      <c r="AB747" s="27">
        <f t="shared" si="410"/>
        <v>295</v>
      </c>
    </row>
    <row r="748" spans="1:28" ht="15" customHeight="1">
      <c r="A748" s="254">
        <v>4</v>
      </c>
      <c r="B748" s="255" t="s">
        <v>164</v>
      </c>
      <c r="C748" s="20" t="s">
        <v>44</v>
      </c>
      <c r="D748" s="1">
        <v>2</v>
      </c>
      <c r="E748" s="1"/>
      <c r="F748" s="1"/>
      <c r="G748" s="2">
        <f t="shared" si="411"/>
        <v>2</v>
      </c>
      <c r="H748" s="41">
        <f t="shared" si="412"/>
        <v>400</v>
      </c>
      <c r="I748" s="2"/>
      <c r="J748" s="2"/>
      <c r="K748" s="2"/>
      <c r="L748" s="2">
        <f t="shared" si="413"/>
        <v>0</v>
      </c>
      <c r="M748" s="41">
        <f t="shared" si="414"/>
        <v>0</v>
      </c>
      <c r="N748" s="2">
        <v>2</v>
      </c>
      <c r="O748" s="2"/>
      <c r="P748" s="2"/>
      <c r="Q748" s="2">
        <f t="shared" si="415"/>
        <v>2</v>
      </c>
      <c r="R748" s="41">
        <f t="shared" si="416"/>
        <v>400</v>
      </c>
      <c r="S748" s="2"/>
      <c r="T748" s="2"/>
      <c r="U748" s="2"/>
      <c r="V748" s="19">
        <f t="shared" si="417"/>
        <v>0</v>
      </c>
      <c r="W748" s="41">
        <f t="shared" si="418"/>
        <v>0</v>
      </c>
      <c r="X748" s="21">
        <f t="shared" si="409"/>
        <v>4</v>
      </c>
      <c r="Y748" s="22"/>
      <c r="Z748" s="31"/>
      <c r="AA748" s="249">
        <v>200</v>
      </c>
      <c r="AB748" s="27">
        <f t="shared" si="410"/>
        <v>800</v>
      </c>
    </row>
    <row r="749" spans="1:28" ht="15" customHeight="1">
      <c r="A749" s="254">
        <v>5</v>
      </c>
      <c r="B749" s="255" t="s">
        <v>174</v>
      </c>
      <c r="C749" s="20" t="s">
        <v>39</v>
      </c>
      <c r="D749" s="1">
        <v>1</v>
      </c>
      <c r="E749" s="1"/>
      <c r="F749" s="1"/>
      <c r="G749" s="2">
        <f t="shared" si="411"/>
        <v>1</v>
      </c>
      <c r="H749" s="41">
        <f t="shared" si="412"/>
        <v>38.5</v>
      </c>
      <c r="I749" s="2"/>
      <c r="J749" s="2"/>
      <c r="K749" s="2"/>
      <c r="L749" s="2">
        <f t="shared" si="413"/>
        <v>0</v>
      </c>
      <c r="M749" s="41">
        <f t="shared" si="414"/>
        <v>0</v>
      </c>
      <c r="N749" s="2"/>
      <c r="O749" s="2"/>
      <c r="P749" s="2"/>
      <c r="Q749" s="2">
        <f t="shared" si="415"/>
        <v>0</v>
      </c>
      <c r="R749" s="41">
        <f t="shared" si="416"/>
        <v>0</v>
      </c>
      <c r="S749" s="2"/>
      <c r="T749" s="2"/>
      <c r="U749" s="2"/>
      <c r="V749" s="19">
        <f t="shared" si="417"/>
        <v>0</v>
      </c>
      <c r="W749" s="41">
        <f t="shared" si="418"/>
        <v>0</v>
      </c>
      <c r="X749" s="21">
        <f t="shared" si="409"/>
        <v>1</v>
      </c>
      <c r="Y749" s="22"/>
      <c r="Z749" s="31"/>
      <c r="AA749" s="249">
        <v>38.5</v>
      </c>
      <c r="AB749" s="27">
        <f t="shared" si="410"/>
        <v>38.5</v>
      </c>
    </row>
    <row r="750" spans="1:28" ht="15" customHeight="1">
      <c r="A750" s="254">
        <v>6</v>
      </c>
      <c r="B750" s="255" t="s">
        <v>165</v>
      </c>
      <c r="C750" s="20" t="s">
        <v>44</v>
      </c>
      <c r="D750" s="1">
        <v>4</v>
      </c>
      <c r="E750" s="1"/>
      <c r="F750" s="1"/>
      <c r="G750" s="2">
        <f t="shared" si="411"/>
        <v>4</v>
      </c>
      <c r="H750" s="41">
        <f t="shared" si="412"/>
        <v>3518.4</v>
      </c>
      <c r="I750" s="2"/>
      <c r="J750" s="2"/>
      <c r="K750" s="2"/>
      <c r="L750" s="2">
        <f t="shared" si="413"/>
        <v>0</v>
      </c>
      <c r="M750" s="41">
        <f t="shared" si="414"/>
        <v>0</v>
      </c>
      <c r="N750" s="2">
        <v>4</v>
      </c>
      <c r="O750" s="2"/>
      <c r="P750" s="2"/>
      <c r="Q750" s="2">
        <f t="shared" si="415"/>
        <v>4</v>
      </c>
      <c r="R750" s="41">
        <f t="shared" si="416"/>
        <v>3518.4</v>
      </c>
      <c r="S750" s="2"/>
      <c r="T750" s="2"/>
      <c r="U750" s="2"/>
      <c r="V750" s="19">
        <f t="shared" si="417"/>
        <v>0</v>
      </c>
      <c r="W750" s="41">
        <f t="shared" si="418"/>
        <v>0</v>
      </c>
      <c r="X750" s="21">
        <f t="shared" si="409"/>
        <v>8</v>
      </c>
      <c r="Y750" s="22"/>
      <c r="Z750" s="31"/>
      <c r="AA750" s="249">
        <v>879.6</v>
      </c>
      <c r="AB750" s="27">
        <f t="shared" si="410"/>
        <v>7036.8</v>
      </c>
    </row>
    <row r="751" spans="1:28" ht="15" customHeight="1">
      <c r="A751" s="254">
        <v>7</v>
      </c>
      <c r="B751" s="255" t="s">
        <v>175</v>
      </c>
      <c r="C751" s="20" t="s">
        <v>39</v>
      </c>
      <c r="D751" s="1">
        <v>1</v>
      </c>
      <c r="E751" s="1"/>
      <c r="F751" s="1"/>
      <c r="G751" s="2">
        <f t="shared" si="411"/>
        <v>1</v>
      </c>
      <c r="H751" s="41">
        <f t="shared" si="412"/>
        <v>85</v>
      </c>
      <c r="I751" s="2"/>
      <c r="J751" s="2"/>
      <c r="K751" s="2"/>
      <c r="L751" s="2">
        <f t="shared" si="413"/>
        <v>0</v>
      </c>
      <c r="M751" s="41">
        <f t="shared" si="414"/>
        <v>0</v>
      </c>
      <c r="N751" s="2"/>
      <c r="O751" s="2"/>
      <c r="P751" s="2"/>
      <c r="Q751" s="2">
        <f t="shared" si="415"/>
        <v>0</v>
      </c>
      <c r="R751" s="41">
        <f t="shared" si="416"/>
        <v>0</v>
      </c>
      <c r="S751" s="2"/>
      <c r="T751" s="2"/>
      <c r="U751" s="2"/>
      <c r="V751" s="19">
        <f t="shared" si="417"/>
        <v>0</v>
      </c>
      <c r="W751" s="41">
        <f t="shared" si="418"/>
        <v>0</v>
      </c>
      <c r="X751" s="21">
        <f t="shared" si="409"/>
        <v>1</v>
      </c>
      <c r="Y751" s="22"/>
      <c r="Z751" s="31"/>
      <c r="AA751" s="249">
        <v>85</v>
      </c>
      <c r="AB751" s="27">
        <f t="shared" si="410"/>
        <v>85</v>
      </c>
    </row>
    <row r="752" spans="1:28" ht="15" customHeight="1">
      <c r="A752" s="254">
        <v>8</v>
      </c>
      <c r="B752" s="255" t="s">
        <v>176</v>
      </c>
      <c r="C752" s="20" t="s">
        <v>39</v>
      </c>
      <c r="D752" s="1">
        <v>1</v>
      </c>
      <c r="E752" s="1"/>
      <c r="F752" s="1"/>
      <c r="G752" s="2">
        <f t="shared" si="411"/>
        <v>1</v>
      </c>
      <c r="H752" s="41">
        <f t="shared" si="412"/>
        <v>62</v>
      </c>
      <c r="I752" s="2"/>
      <c r="J752" s="2"/>
      <c r="K752" s="2"/>
      <c r="L752" s="2">
        <f t="shared" si="413"/>
        <v>0</v>
      </c>
      <c r="M752" s="41">
        <f t="shared" si="414"/>
        <v>0</v>
      </c>
      <c r="N752" s="2"/>
      <c r="O752" s="2"/>
      <c r="P752" s="2"/>
      <c r="Q752" s="2">
        <f t="shared" si="415"/>
        <v>0</v>
      </c>
      <c r="R752" s="41">
        <f t="shared" si="416"/>
        <v>0</v>
      </c>
      <c r="S752" s="2"/>
      <c r="T752" s="2"/>
      <c r="U752" s="2"/>
      <c r="V752" s="19">
        <f t="shared" si="417"/>
        <v>0</v>
      </c>
      <c r="W752" s="41">
        <f t="shared" si="418"/>
        <v>0</v>
      </c>
      <c r="X752" s="21">
        <f t="shared" si="409"/>
        <v>1</v>
      </c>
      <c r="Y752" s="22"/>
      <c r="Z752" s="31"/>
      <c r="AA752" s="249">
        <v>62</v>
      </c>
      <c r="AB752" s="27">
        <f t="shared" si="410"/>
        <v>62</v>
      </c>
    </row>
    <row r="753" spans="1:28" ht="15" customHeight="1">
      <c r="A753" s="254">
        <v>9</v>
      </c>
      <c r="B753" s="255" t="s">
        <v>177</v>
      </c>
      <c r="C753" s="20" t="s">
        <v>39</v>
      </c>
      <c r="D753" s="1"/>
      <c r="E753" s="1"/>
      <c r="F753" s="1"/>
      <c r="G753" s="2">
        <f t="shared" si="411"/>
        <v>0</v>
      </c>
      <c r="H753" s="41">
        <f t="shared" si="412"/>
        <v>0</v>
      </c>
      <c r="I753" s="2"/>
      <c r="J753" s="2"/>
      <c r="K753" s="2"/>
      <c r="L753" s="2">
        <f t="shared" si="413"/>
        <v>0</v>
      </c>
      <c r="M753" s="41">
        <f t="shared" si="414"/>
        <v>0</v>
      </c>
      <c r="N753" s="2">
        <v>1</v>
      </c>
      <c r="O753" s="2"/>
      <c r="P753" s="2"/>
      <c r="Q753" s="2">
        <f t="shared" si="415"/>
        <v>1</v>
      </c>
      <c r="R753" s="41">
        <f t="shared" si="416"/>
        <v>380</v>
      </c>
      <c r="S753" s="2"/>
      <c r="T753" s="2"/>
      <c r="U753" s="2"/>
      <c r="V753" s="19">
        <f t="shared" si="417"/>
        <v>0</v>
      </c>
      <c r="W753" s="41">
        <f t="shared" si="418"/>
        <v>0</v>
      </c>
      <c r="X753" s="21">
        <f t="shared" si="409"/>
        <v>1</v>
      </c>
      <c r="Y753" s="22"/>
      <c r="Z753" s="31"/>
      <c r="AA753" s="249">
        <v>380</v>
      </c>
      <c r="AB753" s="27">
        <f t="shared" si="410"/>
        <v>380</v>
      </c>
    </row>
    <row r="754" spans="1:28" ht="15" customHeight="1">
      <c r="A754" s="254">
        <v>10</v>
      </c>
      <c r="B754" s="255" t="s">
        <v>170</v>
      </c>
      <c r="C754" s="20" t="s">
        <v>44</v>
      </c>
      <c r="D754" s="1">
        <v>1</v>
      </c>
      <c r="E754" s="1"/>
      <c r="F754" s="1"/>
      <c r="G754" s="2">
        <f t="shared" si="411"/>
        <v>1</v>
      </c>
      <c r="H754" s="41">
        <f t="shared" si="412"/>
        <v>2452</v>
      </c>
      <c r="I754" s="2"/>
      <c r="J754" s="2"/>
      <c r="K754" s="2"/>
      <c r="L754" s="2">
        <f t="shared" si="413"/>
        <v>0</v>
      </c>
      <c r="M754" s="41">
        <f t="shared" si="414"/>
        <v>0</v>
      </c>
      <c r="N754" s="2">
        <v>1</v>
      </c>
      <c r="O754" s="2"/>
      <c r="P754" s="2"/>
      <c r="Q754" s="2">
        <f t="shared" si="415"/>
        <v>1</v>
      </c>
      <c r="R754" s="41">
        <f t="shared" si="416"/>
        <v>2452</v>
      </c>
      <c r="S754" s="2"/>
      <c r="T754" s="2"/>
      <c r="U754" s="2"/>
      <c r="V754" s="19">
        <f t="shared" si="417"/>
        <v>0</v>
      </c>
      <c r="W754" s="41">
        <f t="shared" si="418"/>
        <v>0</v>
      </c>
      <c r="X754" s="21">
        <f t="shared" si="409"/>
        <v>2</v>
      </c>
      <c r="Y754" s="22"/>
      <c r="Z754" s="31"/>
      <c r="AA754" s="249">
        <v>2452</v>
      </c>
      <c r="AB754" s="27">
        <f t="shared" si="410"/>
        <v>4904</v>
      </c>
    </row>
    <row r="755" spans="1:28" ht="15" customHeight="1">
      <c r="A755" s="254">
        <v>11</v>
      </c>
      <c r="B755" s="255" t="s">
        <v>166</v>
      </c>
      <c r="C755" s="20" t="s">
        <v>44</v>
      </c>
      <c r="D755" s="1">
        <v>1</v>
      </c>
      <c r="E755" s="1"/>
      <c r="F755" s="1"/>
      <c r="G755" s="2">
        <f t="shared" si="411"/>
        <v>1</v>
      </c>
      <c r="H755" s="41">
        <f t="shared" si="412"/>
        <v>425</v>
      </c>
      <c r="I755" s="2"/>
      <c r="J755" s="2"/>
      <c r="K755" s="2"/>
      <c r="L755" s="2">
        <f t="shared" si="413"/>
        <v>0</v>
      </c>
      <c r="M755" s="41">
        <f t="shared" si="414"/>
        <v>0</v>
      </c>
      <c r="N755" s="2">
        <v>1</v>
      </c>
      <c r="O755" s="2"/>
      <c r="P755" s="2"/>
      <c r="Q755" s="2">
        <f t="shared" si="415"/>
        <v>1</v>
      </c>
      <c r="R755" s="41">
        <f t="shared" si="416"/>
        <v>425</v>
      </c>
      <c r="S755" s="2"/>
      <c r="T755" s="2"/>
      <c r="U755" s="2"/>
      <c r="V755" s="19">
        <f t="shared" si="417"/>
        <v>0</v>
      </c>
      <c r="W755" s="41">
        <f t="shared" si="418"/>
        <v>0</v>
      </c>
      <c r="X755" s="21">
        <f t="shared" si="409"/>
        <v>2</v>
      </c>
      <c r="Y755" s="22"/>
      <c r="Z755" s="31"/>
      <c r="AA755" s="249">
        <v>425</v>
      </c>
      <c r="AB755" s="27">
        <f t="shared" si="410"/>
        <v>850</v>
      </c>
    </row>
    <row r="756" spans="1:28" ht="15" customHeight="1">
      <c r="A756" s="254">
        <v>12</v>
      </c>
      <c r="B756" s="255" t="s">
        <v>173</v>
      </c>
      <c r="C756" s="20" t="s">
        <v>39</v>
      </c>
      <c r="D756" s="1">
        <v>6</v>
      </c>
      <c r="E756" s="1"/>
      <c r="F756" s="1"/>
      <c r="G756" s="2">
        <f t="shared" si="411"/>
        <v>6</v>
      </c>
      <c r="H756" s="41">
        <f t="shared" si="412"/>
        <v>375</v>
      </c>
      <c r="I756" s="2"/>
      <c r="J756" s="2"/>
      <c r="K756" s="2"/>
      <c r="L756" s="2">
        <f t="shared" si="413"/>
        <v>0</v>
      </c>
      <c r="M756" s="41">
        <f t="shared" si="414"/>
        <v>0</v>
      </c>
      <c r="N756" s="2"/>
      <c r="O756" s="2"/>
      <c r="P756" s="2"/>
      <c r="Q756" s="2">
        <f t="shared" si="415"/>
        <v>0</v>
      </c>
      <c r="R756" s="41">
        <f t="shared" si="416"/>
        <v>0</v>
      </c>
      <c r="S756" s="2"/>
      <c r="T756" s="2"/>
      <c r="U756" s="2"/>
      <c r="V756" s="19">
        <f t="shared" si="417"/>
        <v>0</v>
      </c>
      <c r="W756" s="41">
        <f t="shared" si="418"/>
        <v>0</v>
      </c>
      <c r="X756" s="21">
        <f t="shared" si="409"/>
        <v>6</v>
      </c>
      <c r="Y756" s="22"/>
      <c r="Z756" s="31"/>
      <c r="AA756" s="249">
        <v>62.5</v>
      </c>
      <c r="AB756" s="27">
        <f t="shared" si="410"/>
        <v>375</v>
      </c>
    </row>
    <row r="757" spans="1:28" ht="15" customHeight="1">
      <c r="A757" s="254">
        <v>13</v>
      </c>
      <c r="B757" s="255" t="s">
        <v>171</v>
      </c>
      <c r="C757" s="20" t="s">
        <v>44</v>
      </c>
      <c r="D757" s="1">
        <v>1</v>
      </c>
      <c r="E757" s="1"/>
      <c r="F757" s="1"/>
      <c r="G757" s="2">
        <f t="shared" si="411"/>
        <v>1</v>
      </c>
      <c r="H757" s="41">
        <f t="shared" si="412"/>
        <v>143</v>
      </c>
      <c r="I757" s="2"/>
      <c r="J757" s="2"/>
      <c r="K757" s="2"/>
      <c r="L757" s="2">
        <f t="shared" si="413"/>
        <v>0</v>
      </c>
      <c r="M757" s="41">
        <f t="shared" si="414"/>
        <v>0</v>
      </c>
      <c r="N757" s="2">
        <v>1</v>
      </c>
      <c r="O757" s="2"/>
      <c r="P757" s="2"/>
      <c r="Q757" s="2">
        <f t="shared" si="415"/>
        <v>1</v>
      </c>
      <c r="R757" s="41">
        <f t="shared" si="416"/>
        <v>143</v>
      </c>
      <c r="S757" s="2"/>
      <c r="T757" s="2"/>
      <c r="U757" s="2"/>
      <c r="V757" s="19">
        <f t="shared" si="417"/>
        <v>0</v>
      </c>
      <c r="W757" s="41">
        <f t="shared" si="418"/>
        <v>0</v>
      </c>
      <c r="X757" s="21">
        <f t="shared" si="409"/>
        <v>2</v>
      </c>
      <c r="Y757" s="22"/>
      <c r="Z757" s="31"/>
      <c r="AA757" s="249">
        <v>143</v>
      </c>
      <c r="AB757" s="27">
        <f t="shared" si="410"/>
        <v>286</v>
      </c>
    </row>
    <row r="758" spans="1:28" ht="15" customHeight="1">
      <c r="A758" s="254">
        <v>14</v>
      </c>
      <c r="B758" s="255" t="s">
        <v>161</v>
      </c>
      <c r="C758" s="20" t="s">
        <v>44</v>
      </c>
      <c r="D758" s="1">
        <v>3</v>
      </c>
      <c r="E758" s="1"/>
      <c r="F758" s="1"/>
      <c r="G758" s="2">
        <f t="shared" si="411"/>
        <v>3</v>
      </c>
      <c r="H758" s="41">
        <f t="shared" si="412"/>
        <v>6254.82</v>
      </c>
      <c r="I758" s="2"/>
      <c r="J758" s="2"/>
      <c r="K758" s="2"/>
      <c r="L758" s="2">
        <f t="shared" si="413"/>
        <v>0</v>
      </c>
      <c r="M758" s="41">
        <f t="shared" si="414"/>
        <v>0</v>
      </c>
      <c r="N758" s="2">
        <v>3</v>
      </c>
      <c r="O758" s="2"/>
      <c r="P758" s="2"/>
      <c r="Q758" s="2">
        <f t="shared" si="415"/>
        <v>3</v>
      </c>
      <c r="R758" s="41">
        <f t="shared" si="416"/>
        <v>6254.82</v>
      </c>
      <c r="S758" s="2"/>
      <c r="T758" s="2"/>
      <c r="U758" s="2"/>
      <c r="V758" s="19">
        <f t="shared" si="417"/>
        <v>0</v>
      </c>
      <c r="W758" s="41">
        <f t="shared" si="418"/>
        <v>0</v>
      </c>
      <c r="X758" s="21">
        <f t="shared" si="409"/>
        <v>6</v>
      </c>
      <c r="Y758" s="22"/>
      <c r="Z758" s="31"/>
      <c r="AA758" s="249">
        <v>2084.94</v>
      </c>
      <c r="AB758" s="27">
        <f t="shared" si="410"/>
        <v>12509.64</v>
      </c>
    </row>
    <row r="759" spans="1:28" ht="15" customHeight="1">
      <c r="A759" s="254">
        <v>15</v>
      </c>
      <c r="B759" s="255" t="s">
        <v>179</v>
      </c>
      <c r="C759" s="20" t="s">
        <v>39</v>
      </c>
      <c r="D759" s="1">
        <v>2</v>
      </c>
      <c r="E759" s="1"/>
      <c r="F759" s="1"/>
      <c r="G759" s="2">
        <f t="shared" si="411"/>
        <v>2</v>
      </c>
      <c r="H759" s="41">
        <f t="shared" si="412"/>
        <v>250</v>
      </c>
      <c r="I759" s="2"/>
      <c r="J759" s="2"/>
      <c r="K759" s="2"/>
      <c r="L759" s="2">
        <f t="shared" si="413"/>
        <v>0</v>
      </c>
      <c r="M759" s="41">
        <f t="shared" si="414"/>
        <v>0</v>
      </c>
      <c r="N759" s="2">
        <v>2</v>
      </c>
      <c r="O759" s="2"/>
      <c r="P759" s="2"/>
      <c r="Q759" s="2">
        <f t="shared" si="415"/>
        <v>2</v>
      </c>
      <c r="R759" s="41">
        <f t="shared" si="416"/>
        <v>250</v>
      </c>
      <c r="S759" s="2"/>
      <c r="T759" s="2"/>
      <c r="U759" s="2"/>
      <c r="V759" s="19">
        <f t="shared" si="417"/>
        <v>0</v>
      </c>
      <c r="W759" s="41">
        <f t="shared" si="418"/>
        <v>0</v>
      </c>
      <c r="X759" s="21">
        <f t="shared" si="409"/>
        <v>4</v>
      </c>
      <c r="Y759" s="22"/>
      <c r="Z759" s="31"/>
      <c r="AA759" s="249">
        <v>125</v>
      </c>
      <c r="AB759" s="27">
        <f t="shared" si="410"/>
        <v>500</v>
      </c>
    </row>
    <row r="760" spans="1:28" ht="15" customHeight="1">
      <c r="A760" s="254">
        <v>16</v>
      </c>
      <c r="B760" s="255" t="s">
        <v>167</v>
      </c>
      <c r="C760" s="20" t="s">
        <v>44</v>
      </c>
      <c r="D760" s="1">
        <v>1</v>
      </c>
      <c r="E760" s="1"/>
      <c r="F760" s="1"/>
      <c r="G760" s="2">
        <f t="shared" si="411"/>
        <v>1</v>
      </c>
      <c r="H760" s="41">
        <f t="shared" si="412"/>
        <v>675</v>
      </c>
      <c r="I760" s="2"/>
      <c r="J760" s="2"/>
      <c r="K760" s="2"/>
      <c r="L760" s="2">
        <f t="shared" si="413"/>
        <v>0</v>
      </c>
      <c r="M760" s="41">
        <f t="shared" si="414"/>
        <v>0</v>
      </c>
      <c r="N760" s="2"/>
      <c r="O760" s="2"/>
      <c r="P760" s="2"/>
      <c r="Q760" s="2">
        <f t="shared" si="415"/>
        <v>0</v>
      </c>
      <c r="R760" s="41">
        <f t="shared" si="416"/>
        <v>0</v>
      </c>
      <c r="S760" s="2"/>
      <c r="T760" s="2"/>
      <c r="U760" s="2"/>
      <c r="V760" s="19">
        <f t="shared" si="417"/>
        <v>0</v>
      </c>
      <c r="W760" s="41">
        <f t="shared" si="418"/>
        <v>0</v>
      </c>
      <c r="X760" s="21">
        <f t="shared" si="409"/>
        <v>1</v>
      </c>
      <c r="Y760" s="22"/>
      <c r="Z760" s="31"/>
      <c r="AA760" s="249">
        <v>675</v>
      </c>
      <c r="AB760" s="27">
        <f t="shared" si="410"/>
        <v>675</v>
      </c>
    </row>
    <row r="761" spans="1:28" ht="15" customHeight="1">
      <c r="A761" s="254">
        <v>17</v>
      </c>
      <c r="B761" s="255" t="s">
        <v>169</v>
      </c>
      <c r="C761" s="20" t="s">
        <v>44</v>
      </c>
      <c r="D761" s="1">
        <v>1</v>
      </c>
      <c r="E761" s="1"/>
      <c r="F761" s="1"/>
      <c r="G761" s="2">
        <f t="shared" si="411"/>
        <v>1</v>
      </c>
      <c r="H761" s="41">
        <f t="shared" si="412"/>
        <v>1116.98</v>
      </c>
      <c r="I761" s="2"/>
      <c r="J761" s="2"/>
      <c r="K761" s="2"/>
      <c r="L761" s="2">
        <f t="shared" si="413"/>
        <v>0</v>
      </c>
      <c r="M761" s="41">
        <f t="shared" si="414"/>
        <v>0</v>
      </c>
      <c r="N761" s="2"/>
      <c r="O761" s="2"/>
      <c r="P761" s="2"/>
      <c r="Q761" s="2">
        <f t="shared" si="415"/>
        <v>0</v>
      </c>
      <c r="R761" s="41">
        <f t="shared" si="416"/>
        <v>0</v>
      </c>
      <c r="S761" s="2"/>
      <c r="T761" s="2"/>
      <c r="U761" s="2"/>
      <c r="V761" s="19">
        <f t="shared" si="417"/>
        <v>0</v>
      </c>
      <c r="W761" s="41">
        <f t="shared" si="418"/>
        <v>0</v>
      </c>
      <c r="X761" s="21">
        <f t="shared" si="409"/>
        <v>1</v>
      </c>
      <c r="Y761" s="22"/>
      <c r="Z761" s="31"/>
      <c r="AA761" s="249">
        <v>1116.98</v>
      </c>
      <c r="AB761" s="27">
        <f t="shared" si="410"/>
        <v>1116.98</v>
      </c>
    </row>
    <row r="762" spans="1:28" ht="15" customHeight="1">
      <c r="A762" s="254">
        <v>18</v>
      </c>
      <c r="B762" s="255" t="s">
        <v>160</v>
      </c>
      <c r="C762" s="20" t="s">
        <v>44</v>
      </c>
      <c r="D762" s="1">
        <v>4</v>
      </c>
      <c r="E762" s="1"/>
      <c r="F762" s="1"/>
      <c r="G762" s="2">
        <f t="shared" si="411"/>
        <v>4</v>
      </c>
      <c r="H762" s="41">
        <f t="shared" si="412"/>
        <v>5800</v>
      </c>
      <c r="I762" s="2"/>
      <c r="J762" s="2"/>
      <c r="K762" s="2"/>
      <c r="L762" s="2">
        <f t="shared" si="413"/>
        <v>0</v>
      </c>
      <c r="M762" s="41">
        <f t="shared" si="414"/>
        <v>0</v>
      </c>
      <c r="N762" s="2">
        <v>4</v>
      </c>
      <c r="O762" s="2"/>
      <c r="P762" s="2"/>
      <c r="Q762" s="2">
        <f t="shared" si="415"/>
        <v>4</v>
      </c>
      <c r="R762" s="41">
        <f t="shared" si="416"/>
        <v>5800</v>
      </c>
      <c r="S762" s="2"/>
      <c r="T762" s="2"/>
      <c r="U762" s="2"/>
      <c r="V762" s="19">
        <f t="shared" si="417"/>
        <v>0</v>
      </c>
      <c r="W762" s="41">
        <f t="shared" si="418"/>
        <v>0</v>
      </c>
      <c r="X762" s="21">
        <f t="shared" si="409"/>
        <v>8</v>
      </c>
      <c r="Y762" s="22"/>
      <c r="Z762" s="31"/>
      <c r="AA762" s="249">
        <v>1450</v>
      </c>
      <c r="AB762" s="27">
        <f t="shared" si="410"/>
        <v>11600</v>
      </c>
    </row>
    <row r="763" spans="1:28" ht="15" customHeight="1">
      <c r="A763" s="254">
        <v>19</v>
      </c>
      <c r="B763" s="255" t="s">
        <v>162</v>
      </c>
      <c r="C763" s="20" t="s">
        <v>44</v>
      </c>
      <c r="D763" s="1">
        <v>3</v>
      </c>
      <c r="E763" s="1"/>
      <c r="F763" s="1"/>
      <c r="G763" s="2">
        <f t="shared" si="411"/>
        <v>3</v>
      </c>
      <c r="H763" s="41">
        <f t="shared" si="412"/>
        <v>6210.84</v>
      </c>
      <c r="I763" s="2"/>
      <c r="J763" s="2"/>
      <c r="K763" s="2"/>
      <c r="L763" s="2">
        <f t="shared" si="413"/>
        <v>0</v>
      </c>
      <c r="M763" s="41">
        <f t="shared" si="414"/>
        <v>0</v>
      </c>
      <c r="N763" s="2">
        <v>3</v>
      </c>
      <c r="O763" s="2"/>
      <c r="P763" s="2"/>
      <c r="Q763" s="2">
        <f t="shared" si="415"/>
        <v>3</v>
      </c>
      <c r="R763" s="41">
        <f t="shared" si="416"/>
        <v>6210.84</v>
      </c>
      <c r="S763" s="2"/>
      <c r="T763" s="2"/>
      <c r="U763" s="2"/>
      <c r="V763" s="19">
        <f t="shared" si="417"/>
        <v>0</v>
      </c>
      <c r="W763" s="41">
        <f t="shared" si="418"/>
        <v>0</v>
      </c>
      <c r="X763" s="21">
        <f t="shared" si="409"/>
        <v>6</v>
      </c>
      <c r="Y763" s="22"/>
      <c r="Z763" s="31"/>
      <c r="AA763" s="249">
        <v>2070.2800000000002</v>
      </c>
      <c r="AB763" s="27">
        <f t="shared" si="410"/>
        <v>12421.68</v>
      </c>
    </row>
    <row r="764" spans="1:28" ht="15" customHeight="1">
      <c r="A764" s="254">
        <v>20</v>
      </c>
      <c r="B764" s="255" t="s">
        <v>178</v>
      </c>
      <c r="C764" s="20" t="s">
        <v>39</v>
      </c>
      <c r="D764" s="1"/>
      <c r="E764" s="1"/>
      <c r="F764" s="1"/>
      <c r="G764" s="2">
        <f t="shared" si="411"/>
        <v>0</v>
      </c>
      <c r="H764" s="41">
        <f t="shared" si="412"/>
        <v>0</v>
      </c>
      <c r="I764" s="2"/>
      <c r="J764" s="2"/>
      <c r="K764" s="2"/>
      <c r="L764" s="2">
        <f t="shared" si="413"/>
        <v>0</v>
      </c>
      <c r="M764" s="41">
        <f t="shared" si="414"/>
        <v>0</v>
      </c>
      <c r="N764" s="2">
        <v>1</v>
      </c>
      <c r="O764" s="2"/>
      <c r="P764" s="2"/>
      <c r="Q764" s="2">
        <f t="shared" si="415"/>
        <v>1</v>
      </c>
      <c r="R764" s="41">
        <f t="shared" si="416"/>
        <v>272.5</v>
      </c>
      <c r="S764" s="2"/>
      <c r="T764" s="2"/>
      <c r="U764" s="2"/>
      <c r="V764" s="19">
        <f t="shared" si="417"/>
        <v>0</v>
      </c>
      <c r="W764" s="41">
        <f t="shared" si="418"/>
        <v>0</v>
      </c>
      <c r="X764" s="21">
        <f t="shared" si="409"/>
        <v>1</v>
      </c>
      <c r="Y764" s="22"/>
      <c r="Z764" s="31"/>
      <c r="AA764" s="249">
        <v>272.5</v>
      </c>
      <c r="AB764" s="27">
        <f t="shared" si="410"/>
        <v>272.5</v>
      </c>
    </row>
    <row r="765" spans="1:28" ht="15" customHeight="1">
      <c r="A765" s="254"/>
      <c r="B765" s="159"/>
      <c r="C765" s="23"/>
      <c r="D765" s="103"/>
      <c r="E765" s="103"/>
      <c r="F765" s="103"/>
      <c r="G765" s="104"/>
      <c r="H765" s="286"/>
      <c r="I765" s="286"/>
      <c r="J765" s="286"/>
      <c r="K765" s="286"/>
      <c r="L765" s="286"/>
      <c r="M765" s="286"/>
      <c r="N765" s="286"/>
      <c r="O765" s="286"/>
      <c r="P765" s="286"/>
      <c r="Q765" s="286"/>
      <c r="R765" s="286"/>
      <c r="S765" s="286"/>
      <c r="T765" s="286"/>
      <c r="U765" s="286"/>
      <c r="V765" s="331"/>
      <c r="W765" s="285"/>
      <c r="X765" s="142"/>
      <c r="Y765" s="147"/>
      <c r="Z765" s="146"/>
      <c r="AA765" s="235"/>
      <c r="AB765" s="81"/>
    </row>
    <row r="766" spans="1:28" ht="15" customHeight="1">
      <c r="A766" s="254"/>
      <c r="B766" s="262" t="s">
        <v>1062</v>
      </c>
      <c r="C766" s="20"/>
      <c r="D766" s="1"/>
      <c r="E766" s="1"/>
      <c r="F766" s="1"/>
      <c r="G766" s="2"/>
      <c r="H766" s="41"/>
      <c r="I766" s="2"/>
      <c r="J766" s="2"/>
      <c r="K766" s="2"/>
      <c r="L766" s="2"/>
      <c r="M766" s="41"/>
      <c r="N766" s="2"/>
      <c r="O766" s="2"/>
      <c r="P766" s="2"/>
      <c r="Q766" s="2"/>
      <c r="R766" s="41"/>
      <c r="S766" s="2"/>
      <c r="T766" s="2"/>
      <c r="U766" s="2"/>
      <c r="V766" s="19"/>
      <c r="W766" s="41"/>
      <c r="X766" s="21"/>
      <c r="Y766" s="22"/>
      <c r="Z766" s="31"/>
      <c r="AA766" s="249"/>
      <c r="AB766" s="27"/>
    </row>
    <row r="767" spans="1:28" ht="15" customHeight="1">
      <c r="A767" s="254">
        <v>1</v>
      </c>
      <c r="B767" s="261" t="s">
        <v>236</v>
      </c>
      <c r="C767" s="23" t="s">
        <v>40</v>
      </c>
      <c r="D767" s="9"/>
      <c r="E767" s="9"/>
      <c r="F767" s="9"/>
      <c r="G767" s="2">
        <f>SUM(D767:F767)</f>
        <v>0</v>
      </c>
      <c r="H767" s="41">
        <f>G767*AA767</f>
        <v>0</v>
      </c>
      <c r="I767" s="12"/>
      <c r="J767" s="12"/>
      <c r="K767" s="12">
        <v>5</v>
      </c>
      <c r="L767" s="2">
        <f t="shared" ref="L767" si="419">SUM(I767:K767)</f>
        <v>5</v>
      </c>
      <c r="M767" s="41">
        <f>L767*AA767</f>
        <v>5000</v>
      </c>
      <c r="N767" s="12"/>
      <c r="O767" s="12"/>
      <c r="P767" s="12"/>
      <c r="Q767" s="2">
        <f t="shared" ref="Q767" si="420">SUM(N767:P767)</f>
        <v>0</v>
      </c>
      <c r="R767" s="41">
        <f>Q767*AA767</f>
        <v>0</v>
      </c>
      <c r="S767" s="12"/>
      <c r="T767" s="12"/>
      <c r="U767" s="12"/>
      <c r="V767" s="19">
        <f t="shared" ref="V767" si="421">SUM(S767:U767)</f>
        <v>0</v>
      </c>
      <c r="W767" s="41">
        <f>V767*AA767</f>
        <v>0</v>
      </c>
      <c r="X767" s="21">
        <f>G767+L767+Q767+V767</f>
        <v>5</v>
      </c>
      <c r="Y767" s="24"/>
      <c r="Z767" s="32"/>
      <c r="AA767" s="251">
        <v>1000</v>
      </c>
      <c r="AB767" s="27">
        <f>X767*AA767</f>
        <v>5000</v>
      </c>
    </row>
    <row r="768" spans="1:28" ht="15" customHeight="1">
      <c r="A768" s="254">
        <v>2</v>
      </c>
      <c r="B768" s="261" t="s">
        <v>187</v>
      </c>
      <c r="C768" s="23" t="s">
        <v>39</v>
      </c>
      <c r="D768" s="9"/>
      <c r="E768" s="9"/>
      <c r="F768" s="9">
        <v>2</v>
      </c>
      <c r="G768" s="2">
        <f t="shared" ref="G768:G786" si="422">SUM(D768:F768)</f>
        <v>2</v>
      </c>
      <c r="H768" s="41">
        <f t="shared" ref="H768:H786" si="423">G768*AA768</f>
        <v>150</v>
      </c>
      <c r="I768" s="12"/>
      <c r="J768" s="12"/>
      <c r="K768" s="12"/>
      <c r="L768" s="2">
        <f t="shared" ref="L768:L786" si="424">SUM(I768:K768)</f>
        <v>0</v>
      </c>
      <c r="M768" s="41">
        <f t="shared" ref="M768:M786" si="425">L768*AA768</f>
        <v>0</v>
      </c>
      <c r="N768" s="12"/>
      <c r="O768" s="12"/>
      <c r="P768" s="12"/>
      <c r="Q768" s="2">
        <f t="shared" ref="Q768:Q786" si="426">SUM(N768:P768)</f>
        <v>0</v>
      </c>
      <c r="R768" s="41">
        <f t="shared" ref="R768:R786" si="427">Q768*AA768</f>
        <v>0</v>
      </c>
      <c r="S768" s="12"/>
      <c r="T768" s="12"/>
      <c r="U768" s="12"/>
      <c r="V768" s="19">
        <f t="shared" ref="V768:V786" si="428">SUM(S768:U768)</f>
        <v>0</v>
      </c>
      <c r="W768" s="41">
        <f t="shared" ref="W768:W786" si="429">V768*AA768</f>
        <v>0</v>
      </c>
      <c r="X768" s="21">
        <v>2</v>
      </c>
      <c r="Y768" s="24"/>
      <c r="Z768" s="32"/>
      <c r="AA768" s="251">
        <v>75</v>
      </c>
      <c r="AB768" s="27">
        <f t="shared" ref="AB768:AB786" si="430">X768*AA768</f>
        <v>150</v>
      </c>
    </row>
    <row r="769" spans="1:28" ht="15" customHeight="1">
      <c r="A769" s="101">
        <v>3</v>
      </c>
      <c r="B769" s="255" t="s">
        <v>192</v>
      </c>
      <c r="C769" s="20" t="s">
        <v>44</v>
      </c>
      <c r="D769" s="1"/>
      <c r="E769" s="1"/>
      <c r="F769" s="1">
        <v>1</v>
      </c>
      <c r="G769" s="2">
        <f t="shared" si="422"/>
        <v>1</v>
      </c>
      <c r="H769" s="41">
        <f t="shared" si="423"/>
        <v>120</v>
      </c>
      <c r="I769" s="2"/>
      <c r="J769" s="2"/>
      <c r="K769" s="2"/>
      <c r="L769" s="2">
        <f t="shared" si="424"/>
        <v>0</v>
      </c>
      <c r="M769" s="41">
        <f t="shared" si="425"/>
        <v>0</v>
      </c>
      <c r="N769" s="2"/>
      <c r="O769" s="2"/>
      <c r="P769" s="2"/>
      <c r="Q769" s="2">
        <f t="shared" si="426"/>
        <v>0</v>
      </c>
      <c r="R769" s="41">
        <f t="shared" si="427"/>
        <v>0</v>
      </c>
      <c r="S769" s="2"/>
      <c r="T769" s="2"/>
      <c r="U769" s="2"/>
      <c r="V769" s="19">
        <f t="shared" si="428"/>
        <v>0</v>
      </c>
      <c r="W769" s="41">
        <f t="shared" si="429"/>
        <v>0</v>
      </c>
      <c r="X769" s="21">
        <v>1</v>
      </c>
      <c r="Y769" s="22"/>
      <c r="Z769" s="31"/>
      <c r="AA769" s="249">
        <v>120</v>
      </c>
      <c r="AB769" s="27">
        <f t="shared" si="430"/>
        <v>120</v>
      </c>
    </row>
    <row r="770" spans="1:28" ht="15" customHeight="1">
      <c r="A770" s="254">
        <v>4</v>
      </c>
      <c r="B770" s="261" t="s">
        <v>189</v>
      </c>
      <c r="C770" s="23" t="s">
        <v>39</v>
      </c>
      <c r="D770" s="1"/>
      <c r="E770" s="1"/>
      <c r="F770" s="1">
        <v>1</v>
      </c>
      <c r="G770" s="2">
        <f t="shared" si="422"/>
        <v>1</v>
      </c>
      <c r="H770" s="41">
        <f t="shared" si="423"/>
        <v>320</v>
      </c>
      <c r="I770" s="2"/>
      <c r="J770" s="2"/>
      <c r="K770" s="2"/>
      <c r="L770" s="2">
        <f t="shared" si="424"/>
        <v>0</v>
      </c>
      <c r="M770" s="41">
        <f t="shared" si="425"/>
        <v>0</v>
      </c>
      <c r="N770" s="2"/>
      <c r="O770" s="2"/>
      <c r="P770" s="2"/>
      <c r="Q770" s="2">
        <f t="shared" si="426"/>
        <v>0</v>
      </c>
      <c r="R770" s="41">
        <f t="shared" si="427"/>
        <v>0</v>
      </c>
      <c r="S770" s="2"/>
      <c r="T770" s="2"/>
      <c r="U770" s="2"/>
      <c r="V770" s="19">
        <f t="shared" si="428"/>
        <v>0</v>
      </c>
      <c r="W770" s="41">
        <f t="shared" si="429"/>
        <v>0</v>
      </c>
      <c r="X770" s="21">
        <v>1</v>
      </c>
      <c r="Y770" s="22"/>
      <c r="Z770" s="31"/>
      <c r="AA770" s="249">
        <v>320</v>
      </c>
      <c r="AB770" s="27">
        <f t="shared" si="430"/>
        <v>320</v>
      </c>
    </row>
    <row r="771" spans="1:28" ht="15" customHeight="1">
      <c r="A771" s="254">
        <v>5</v>
      </c>
      <c r="B771" s="261" t="s">
        <v>188</v>
      </c>
      <c r="C771" s="23" t="s">
        <v>39</v>
      </c>
      <c r="D771" s="1"/>
      <c r="E771" s="1"/>
      <c r="F771" s="1">
        <v>1</v>
      </c>
      <c r="G771" s="2">
        <f t="shared" si="422"/>
        <v>1</v>
      </c>
      <c r="H771" s="41">
        <f t="shared" si="423"/>
        <v>320</v>
      </c>
      <c r="I771" s="2"/>
      <c r="J771" s="2"/>
      <c r="K771" s="2"/>
      <c r="L771" s="2">
        <f t="shared" si="424"/>
        <v>0</v>
      </c>
      <c r="M771" s="41">
        <f t="shared" si="425"/>
        <v>0</v>
      </c>
      <c r="N771" s="2"/>
      <c r="O771" s="2"/>
      <c r="P771" s="2"/>
      <c r="Q771" s="2">
        <f t="shared" si="426"/>
        <v>0</v>
      </c>
      <c r="R771" s="41">
        <f t="shared" si="427"/>
        <v>0</v>
      </c>
      <c r="S771" s="2"/>
      <c r="T771" s="2"/>
      <c r="U771" s="2"/>
      <c r="V771" s="19">
        <f t="shared" si="428"/>
        <v>0</v>
      </c>
      <c r="W771" s="41">
        <f t="shared" si="429"/>
        <v>0</v>
      </c>
      <c r="X771" s="21">
        <v>1</v>
      </c>
      <c r="Y771" s="22"/>
      <c r="Z771" s="31"/>
      <c r="AA771" s="249">
        <v>320</v>
      </c>
      <c r="AB771" s="27">
        <f t="shared" si="430"/>
        <v>320</v>
      </c>
    </row>
    <row r="772" spans="1:28" ht="15" customHeight="1">
      <c r="A772" s="254">
        <v>6</v>
      </c>
      <c r="B772" s="261" t="s">
        <v>191</v>
      </c>
      <c r="C772" s="23" t="s">
        <v>39</v>
      </c>
      <c r="D772" s="1"/>
      <c r="E772" s="1"/>
      <c r="F772" s="1"/>
      <c r="G772" s="2">
        <f t="shared" si="422"/>
        <v>0</v>
      </c>
      <c r="H772" s="41">
        <f t="shared" si="423"/>
        <v>0</v>
      </c>
      <c r="I772" s="2">
        <v>1</v>
      </c>
      <c r="J772" s="2"/>
      <c r="K772" s="2"/>
      <c r="L772" s="2">
        <f t="shared" si="424"/>
        <v>1</v>
      </c>
      <c r="M772" s="41">
        <f t="shared" si="425"/>
        <v>21.5</v>
      </c>
      <c r="N772" s="2"/>
      <c r="O772" s="2"/>
      <c r="P772" s="2"/>
      <c r="Q772" s="2">
        <f t="shared" si="426"/>
        <v>0</v>
      </c>
      <c r="R772" s="41">
        <f t="shared" si="427"/>
        <v>0</v>
      </c>
      <c r="S772" s="2"/>
      <c r="T772" s="2"/>
      <c r="U772" s="2"/>
      <c r="V772" s="19">
        <f t="shared" si="428"/>
        <v>0</v>
      </c>
      <c r="W772" s="41">
        <f t="shared" si="429"/>
        <v>0</v>
      </c>
      <c r="X772" s="21">
        <v>1</v>
      </c>
      <c r="Y772" s="22"/>
      <c r="Z772" s="31"/>
      <c r="AA772" s="249">
        <v>21.5</v>
      </c>
      <c r="AB772" s="27">
        <f t="shared" si="430"/>
        <v>21.5</v>
      </c>
    </row>
    <row r="773" spans="1:28" ht="15" customHeight="1">
      <c r="A773" s="254">
        <v>7</v>
      </c>
      <c r="B773" s="261" t="s">
        <v>200</v>
      </c>
      <c r="C773" s="23" t="s">
        <v>39</v>
      </c>
      <c r="D773" s="9">
        <v>2</v>
      </c>
      <c r="E773" s="9"/>
      <c r="F773" s="9"/>
      <c r="G773" s="2">
        <f t="shared" si="422"/>
        <v>2</v>
      </c>
      <c r="H773" s="41">
        <f t="shared" si="423"/>
        <v>96</v>
      </c>
      <c r="I773" s="2"/>
      <c r="J773" s="2"/>
      <c r="K773" s="2"/>
      <c r="L773" s="2">
        <f t="shared" si="424"/>
        <v>0</v>
      </c>
      <c r="M773" s="41">
        <f t="shared" si="425"/>
        <v>0</v>
      </c>
      <c r="N773" s="12"/>
      <c r="O773" s="12"/>
      <c r="P773" s="12"/>
      <c r="Q773" s="2">
        <f t="shared" si="426"/>
        <v>0</v>
      </c>
      <c r="R773" s="41">
        <f t="shared" si="427"/>
        <v>0</v>
      </c>
      <c r="S773" s="12"/>
      <c r="T773" s="12"/>
      <c r="U773" s="12"/>
      <c r="V773" s="19">
        <f t="shared" si="428"/>
        <v>0</v>
      </c>
      <c r="W773" s="41">
        <f t="shared" si="429"/>
        <v>0</v>
      </c>
      <c r="X773" s="21">
        <f>G773+L773+Q773+V773</f>
        <v>2</v>
      </c>
      <c r="Y773" s="22"/>
      <c r="Z773" s="31"/>
      <c r="AA773" s="249">
        <v>48</v>
      </c>
      <c r="AB773" s="27">
        <f t="shared" si="430"/>
        <v>96</v>
      </c>
    </row>
    <row r="774" spans="1:28" ht="15" customHeight="1">
      <c r="A774" s="254">
        <v>8</v>
      </c>
      <c r="B774" s="261" t="s">
        <v>193</v>
      </c>
      <c r="C774" s="23" t="s">
        <v>194</v>
      </c>
      <c r="D774" s="9">
        <v>2</v>
      </c>
      <c r="E774" s="9"/>
      <c r="F774" s="9"/>
      <c r="G774" s="2">
        <f t="shared" si="422"/>
        <v>2</v>
      </c>
      <c r="H774" s="41">
        <f t="shared" si="423"/>
        <v>960</v>
      </c>
      <c r="I774" s="2"/>
      <c r="J774" s="2"/>
      <c r="K774" s="2"/>
      <c r="L774" s="2">
        <f t="shared" si="424"/>
        <v>0</v>
      </c>
      <c r="M774" s="41">
        <f t="shared" si="425"/>
        <v>0</v>
      </c>
      <c r="N774" s="2">
        <v>2</v>
      </c>
      <c r="O774" s="2"/>
      <c r="P774" s="2"/>
      <c r="Q774" s="2">
        <f t="shared" si="426"/>
        <v>2</v>
      </c>
      <c r="R774" s="41">
        <f t="shared" si="427"/>
        <v>960</v>
      </c>
      <c r="S774" s="2"/>
      <c r="T774" s="2"/>
      <c r="U774" s="2"/>
      <c r="V774" s="19">
        <f t="shared" si="428"/>
        <v>0</v>
      </c>
      <c r="W774" s="41">
        <f t="shared" si="429"/>
        <v>0</v>
      </c>
      <c r="X774" s="21">
        <v>4</v>
      </c>
      <c r="Y774" s="22"/>
      <c r="Z774" s="31"/>
      <c r="AA774" s="249">
        <v>480</v>
      </c>
      <c r="AB774" s="27">
        <f t="shared" si="430"/>
        <v>1920</v>
      </c>
    </row>
    <row r="775" spans="1:28" ht="15" customHeight="1">
      <c r="A775" s="254">
        <v>9</v>
      </c>
      <c r="B775" s="261" t="s">
        <v>237</v>
      </c>
      <c r="C775" s="23" t="s">
        <v>39</v>
      </c>
      <c r="D775" s="9">
        <v>12</v>
      </c>
      <c r="E775" s="9"/>
      <c r="F775" s="9"/>
      <c r="G775" s="2">
        <f t="shared" si="422"/>
        <v>12</v>
      </c>
      <c r="H775" s="41">
        <f t="shared" si="423"/>
        <v>4800</v>
      </c>
      <c r="I775" s="2"/>
      <c r="J775" s="2"/>
      <c r="K775" s="2"/>
      <c r="L775" s="2">
        <f t="shared" si="424"/>
        <v>0</v>
      </c>
      <c r="M775" s="41">
        <f t="shared" si="425"/>
        <v>0</v>
      </c>
      <c r="N775" s="2"/>
      <c r="O775" s="2"/>
      <c r="P775" s="2"/>
      <c r="Q775" s="2">
        <f t="shared" si="426"/>
        <v>0</v>
      </c>
      <c r="R775" s="41">
        <f t="shared" si="427"/>
        <v>0</v>
      </c>
      <c r="S775" s="2"/>
      <c r="T775" s="2"/>
      <c r="U775" s="2"/>
      <c r="V775" s="19">
        <f t="shared" si="428"/>
        <v>0</v>
      </c>
      <c r="W775" s="41">
        <f t="shared" si="429"/>
        <v>0</v>
      </c>
      <c r="X775" s="21">
        <f>G775+L775+Q775+V775</f>
        <v>12</v>
      </c>
      <c r="Y775" s="22"/>
      <c r="Z775" s="31"/>
      <c r="AA775" s="249">
        <v>400</v>
      </c>
      <c r="AB775" s="27">
        <f t="shared" si="430"/>
        <v>4800</v>
      </c>
    </row>
    <row r="776" spans="1:28" ht="15" customHeight="1">
      <c r="A776" s="254">
        <v>10</v>
      </c>
      <c r="B776" s="261" t="s">
        <v>195</v>
      </c>
      <c r="C776" s="23" t="s">
        <v>194</v>
      </c>
      <c r="D776" s="9">
        <v>1</v>
      </c>
      <c r="E776" s="9"/>
      <c r="F776" s="9"/>
      <c r="G776" s="2">
        <f t="shared" si="422"/>
        <v>1</v>
      </c>
      <c r="H776" s="41">
        <f t="shared" si="423"/>
        <v>160</v>
      </c>
      <c r="I776" s="2"/>
      <c r="J776" s="2"/>
      <c r="K776" s="2"/>
      <c r="L776" s="2">
        <f t="shared" si="424"/>
        <v>0</v>
      </c>
      <c r="M776" s="41">
        <f t="shared" si="425"/>
        <v>0</v>
      </c>
      <c r="N776" s="2">
        <v>1</v>
      </c>
      <c r="O776" s="2"/>
      <c r="P776" s="2"/>
      <c r="Q776" s="2">
        <f t="shared" si="426"/>
        <v>1</v>
      </c>
      <c r="R776" s="41">
        <f t="shared" si="427"/>
        <v>160</v>
      </c>
      <c r="S776" s="2"/>
      <c r="T776" s="2"/>
      <c r="U776" s="2"/>
      <c r="V776" s="19">
        <f t="shared" si="428"/>
        <v>0</v>
      </c>
      <c r="W776" s="41">
        <f t="shared" si="429"/>
        <v>0</v>
      </c>
      <c r="X776" s="21">
        <v>2</v>
      </c>
      <c r="Y776" s="22"/>
      <c r="Z776" s="31"/>
      <c r="AA776" s="249">
        <v>160</v>
      </c>
      <c r="AB776" s="27">
        <f t="shared" si="430"/>
        <v>320</v>
      </c>
    </row>
    <row r="777" spans="1:28" ht="15" customHeight="1">
      <c r="A777" s="254">
        <v>11</v>
      </c>
      <c r="B777" s="261" t="s">
        <v>190</v>
      </c>
      <c r="C777" s="23" t="s">
        <v>42</v>
      </c>
      <c r="D777" s="9"/>
      <c r="E777" s="9"/>
      <c r="F777" s="9">
        <v>1</v>
      </c>
      <c r="G777" s="2">
        <f t="shared" si="422"/>
        <v>1</v>
      </c>
      <c r="H777" s="41">
        <f t="shared" si="423"/>
        <v>265</v>
      </c>
      <c r="I777" s="2"/>
      <c r="J777" s="2"/>
      <c r="K777" s="2"/>
      <c r="L777" s="2">
        <f t="shared" si="424"/>
        <v>0</v>
      </c>
      <c r="M777" s="41">
        <f t="shared" si="425"/>
        <v>0</v>
      </c>
      <c r="N777" s="2"/>
      <c r="O777" s="2"/>
      <c r="P777" s="2">
        <v>1</v>
      </c>
      <c r="Q777" s="2">
        <f t="shared" si="426"/>
        <v>1</v>
      </c>
      <c r="R777" s="41">
        <f t="shared" si="427"/>
        <v>265</v>
      </c>
      <c r="S777" s="2"/>
      <c r="T777" s="2"/>
      <c r="U777" s="2"/>
      <c r="V777" s="19">
        <f t="shared" si="428"/>
        <v>0</v>
      </c>
      <c r="W777" s="41">
        <f t="shared" si="429"/>
        <v>0</v>
      </c>
      <c r="X777" s="21">
        <v>2</v>
      </c>
      <c r="Y777" s="22"/>
      <c r="Z777" s="31"/>
      <c r="AA777" s="249">
        <v>265</v>
      </c>
      <c r="AB777" s="27">
        <f t="shared" si="430"/>
        <v>530</v>
      </c>
    </row>
    <row r="778" spans="1:28" ht="15" customHeight="1">
      <c r="A778" s="254">
        <v>12</v>
      </c>
      <c r="B778" s="261" t="s">
        <v>183</v>
      </c>
      <c r="C778" s="23" t="s">
        <v>44</v>
      </c>
      <c r="D778" s="9">
        <v>1</v>
      </c>
      <c r="E778" s="9"/>
      <c r="F778" s="9"/>
      <c r="G778" s="2">
        <f t="shared" si="422"/>
        <v>1</v>
      </c>
      <c r="H778" s="41">
        <f t="shared" si="423"/>
        <v>1390.75</v>
      </c>
      <c r="I778" s="2"/>
      <c r="J778" s="2"/>
      <c r="K778" s="2"/>
      <c r="L778" s="2">
        <f t="shared" si="424"/>
        <v>0</v>
      </c>
      <c r="M778" s="41">
        <f t="shared" si="425"/>
        <v>0</v>
      </c>
      <c r="N778" s="2"/>
      <c r="O778" s="2"/>
      <c r="P778" s="2"/>
      <c r="Q778" s="2">
        <f t="shared" si="426"/>
        <v>0</v>
      </c>
      <c r="R778" s="41">
        <f t="shared" si="427"/>
        <v>0</v>
      </c>
      <c r="S778" s="2"/>
      <c r="T778" s="2"/>
      <c r="U778" s="2"/>
      <c r="V778" s="19">
        <f t="shared" si="428"/>
        <v>0</v>
      </c>
      <c r="W778" s="41">
        <f t="shared" si="429"/>
        <v>0</v>
      </c>
      <c r="X778" s="21">
        <v>1</v>
      </c>
      <c r="Y778" s="22"/>
      <c r="Z778" s="31"/>
      <c r="AA778" s="249">
        <v>1390.75</v>
      </c>
      <c r="AB778" s="27">
        <f t="shared" si="430"/>
        <v>1390.75</v>
      </c>
    </row>
    <row r="779" spans="1:28" ht="15" customHeight="1">
      <c r="A779" s="254">
        <v>13</v>
      </c>
      <c r="B779" s="261" t="s">
        <v>199</v>
      </c>
      <c r="C779" s="23" t="s">
        <v>39</v>
      </c>
      <c r="D779" s="9">
        <v>1</v>
      </c>
      <c r="E779" s="9"/>
      <c r="F779" s="9"/>
      <c r="G779" s="2">
        <f t="shared" si="422"/>
        <v>1</v>
      </c>
      <c r="H779" s="41">
        <f t="shared" si="423"/>
        <v>150</v>
      </c>
      <c r="I779" s="2"/>
      <c r="J779" s="2"/>
      <c r="K779" s="2"/>
      <c r="L779" s="2">
        <f t="shared" si="424"/>
        <v>0</v>
      </c>
      <c r="M779" s="41">
        <f t="shared" si="425"/>
        <v>0</v>
      </c>
      <c r="N779" s="12"/>
      <c r="O779" s="12"/>
      <c r="P779" s="12"/>
      <c r="Q779" s="2">
        <f t="shared" si="426"/>
        <v>0</v>
      </c>
      <c r="R779" s="41">
        <f t="shared" si="427"/>
        <v>0</v>
      </c>
      <c r="S779" s="12"/>
      <c r="T779" s="12"/>
      <c r="U779" s="12"/>
      <c r="V779" s="19">
        <f t="shared" si="428"/>
        <v>0</v>
      </c>
      <c r="W779" s="41">
        <f t="shared" si="429"/>
        <v>0</v>
      </c>
      <c r="X779" s="21">
        <f>G779+L779+Q779+V779</f>
        <v>1</v>
      </c>
      <c r="Y779" s="22"/>
      <c r="Z779" s="31"/>
      <c r="AA779" s="249">
        <v>150</v>
      </c>
      <c r="AB779" s="27">
        <f t="shared" si="430"/>
        <v>150</v>
      </c>
    </row>
    <row r="780" spans="1:28" ht="15" customHeight="1">
      <c r="A780" s="254">
        <v>14</v>
      </c>
      <c r="B780" s="261" t="s">
        <v>185</v>
      </c>
      <c r="C780" s="23" t="s">
        <v>39</v>
      </c>
      <c r="D780" s="9"/>
      <c r="E780" s="9"/>
      <c r="F780" s="9">
        <v>3</v>
      </c>
      <c r="G780" s="2">
        <f t="shared" si="422"/>
        <v>3</v>
      </c>
      <c r="H780" s="41">
        <f t="shared" si="423"/>
        <v>188.25</v>
      </c>
      <c r="I780" s="2"/>
      <c r="J780" s="2"/>
      <c r="K780" s="2"/>
      <c r="L780" s="2">
        <f t="shared" si="424"/>
        <v>0</v>
      </c>
      <c r="M780" s="41">
        <f t="shared" si="425"/>
        <v>0</v>
      </c>
      <c r="N780" s="2"/>
      <c r="O780" s="2"/>
      <c r="P780" s="2">
        <v>3</v>
      </c>
      <c r="Q780" s="2">
        <f t="shared" si="426"/>
        <v>3</v>
      </c>
      <c r="R780" s="41">
        <f t="shared" si="427"/>
        <v>188.25</v>
      </c>
      <c r="S780" s="2"/>
      <c r="T780" s="2"/>
      <c r="U780" s="2"/>
      <c r="V780" s="19">
        <f t="shared" si="428"/>
        <v>0</v>
      </c>
      <c r="W780" s="41">
        <f t="shared" si="429"/>
        <v>0</v>
      </c>
      <c r="X780" s="21">
        <v>6</v>
      </c>
      <c r="Y780" s="22"/>
      <c r="Z780" s="31"/>
      <c r="AA780" s="249">
        <v>62.75</v>
      </c>
      <c r="AB780" s="27">
        <f t="shared" si="430"/>
        <v>376.5</v>
      </c>
    </row>
    <row r="781" spans="1:28" ht="15" customHeight="1">
      <c r="A781" s="254">
        <v>15</v>
      </c>
      <c r="B781" s="261" t="s">
        <v>186</v>
      </c>
      <c r="C781" s="23" t="s">
        <v>39</v>
      </c>
      <c r="D781" s="9"/>
      <c r="E781" s="9"/>
      <c r="F781" s="9">
        <v>3</v>
      </c>
      <c r="G781" s="2">
        <f t="shared" si="422"/>
        <v>3</v>
      </c>
      <c r="H781" s="41">
        <f t="shared" si="423"/>
        <v>188.25</v>
      </c>
      <c r="I781" s="2"/>
      <c r="J781" s="2"/>
      <c r="K781" s="2"/>
      <c r="L781" s="2">
        <f t="shared" si="424"/>
        <v>0</v>
      </c>
      <c r="M781" s="41">
        <f t="shared" si="425"/>
        <v>0</v>
      </c>
      <c r="N781" s="2"/>
      <c r="O781" s="2"/>
      <c r="P781" s="2">
        <v>3</v>
      </c>
      <c r="Q781" s="2">
        <f t="shared" si="426"/>
        <v>3</v>
      </c>
      <c r="R781" s="41">
        <f t="shared" si="427"/>
        <v>188.25</v>
      </c>
      <c r="S781" s="2"/>
      <c r="T781" s="2"/>
      <c r="U781" s="2"/>
      <c r="V781" s="19">
        <f t="shared" si="428"/>
        <v>0</v>
      </c>
      <c r="W781" s="41">
        <f t="shared" si="429"/>
        <v>0</v>
      </c>
      <c r="X781" s="21">
        <v>6</v>
      </c>
      <c r="Y781" s="22"/>
      <c r="Z781" s="31"/>
      <c r="AA781" s="249">
        <v>62.75</v>
      </c>
      <c r="AB781" s="27">
        <f t="shared" si="430"/>
        <v>376.5</v>
      </c>
    </row>
    <row r="782" spans="1:28" ht="15" customHeight="1">
      <c r="A782" s="254">
        <v>16</v>
      </c>
      <c r="B782" s="261" t="s">
        <v>184</v>
      </c>
      <c r="C782" s="23" t="s">
        <v>44</v>
      </c>
      <c r="D782" s="9"/>
      <c r="E782" s="9"/>
      <c r="F782" s="9"/>
      <c r="G782" s="2">
        <f t="shared" si="422"/>
        <v>0</v>
      </c>
      <c r="H782" s="41">
        <f t="shared" si="423"/>
        <v>0</v>
      </c>
      <c r="I782" s="2">
        <v>1</v>
      </c>
      <c r="J782" s="2"/>
      <c r="K782" s="2"/>
      <c r="L782" s="2">
        <f t="shared" si="424"/>
        <v>1</v>
      </c>
      <c r="M782" s="41">
        <f t="shared" si="425"/>
        <v>1019</v>
      </c>
      <c r="N782" s="2"/>
      <c r="O782" s="2"/>
      <c r="P782" s="2"/>
      <c r="Q782" s="2">
        <f t="shared" si="426"/>
        <v>0</v>
      </c>
      <c r="R782" s="41">
        <f t="shared" si="427"/>
        <v>0</v>
      </c>
      <c r="S782" s="2"/>
      <c r="T782" s="2"/>
      <c r="U782" s="2"/>
      <c r="V782" s="19">
        <f t="shared" si="428"/>
        <v>0</v>
      </c>
      <c r="W782" s="41">
        <f t="shared" si="429"/>
        <v>0</v>
      </c>
      <c r="X782" s="21">
        <v>1</v>
      </c>
      <c r="Y782" s="22"/>
      <c r="Z782" s="31"/>
      <c r="AA782" s="249">
        <v>1019</v>
      </c>
      <c r="AB782" s="27">
        <f t="shared" si="430"/>
        <v>1019</v>
      </c>
    </row>
    <row r="783" spans="1:28" ht="15" customHeight="1">
      <c r="A783" s="254">
        <v>17</v>
      </c>
      <c r="B783" s="261" t="s">
        <v>180</v>
      </c>
      <c r="C783" s="23" t="s">
        <v>39</v>
      </c>
      <c r="D783" s="9">
        <v>2</v>
      </c>
      <c r="E783" s="9"/>
      <c r="F783" s="9"/>
      <c r="G783" s="2">
        <f t="shared" si="422"/>
        <v>2</v>
      </c>
      <c r="H783" s="41">
        <f t="shared" si="423"/>
        <v>160</v>
      </c>
      <c r="I783" s="2"/>
      <c r="J783" s="2"/>
      <c r="K783" s="2"/>
      <c r="L783" s="2">
        <f t="shared" si="424"/>
        <v>0</v>
      </c>
      <c r="M783" s="41">
        <f t="shared" si="425"/>
        <v>0</v>
      </c>
      <c r="N783" s="2"/>
      <c r="O783" s="2"/>
      <c r="P783" s="2"/>
      <c r="Q783" s="2">
        <f t="shared" si="426"/>
        <v>0</v>
      </c>
      <c r="R783" s="41">
        <f t="shared" si="427"/>
        <v>0</v>
      </c>
      <c r="S783" s="2"/>
      <c r="T783" s="2"/>
      <c r="U783" s="2"/>
      <c r="V783" s="19">
        <f t="shared" si="428"/>
        <v>0</v>
      </c>
      <c r="W783" s="41">
        <f t="shared" si="429"/>
        <v>0</v>
      </c>
      <c r="X783" s="21">
        <v>2</v>
      </c>
      <c r="Y783" s="22"/>
      <c r="Z783" s="31"/>
      <c r="AA783" s="249">
        <v>80</v>
      </c>
      <c r="AB783" s="27">
        <f t="shared" si="430"/>
        <v>160</v>
      </c>
    </row>
    <row r="784" spans="1:28" ht="15" customHeight="1">
      <c r="A784" s="254">
        <v>18</v>
      </c>
      <c r="B784" s="261" t="s">
        <v>182</v>
      </c>
      <c r="C784" s="23" t="s">
        <v>39</v>
      </c>
      <c r="D784" s="9">
        <v>2</v>
      </c>
      <c r="E784" s="9"/>
      <c r="F784" s="9"/>
      <c r="G784" s="2">
        <f t="shared" si="422"/>
        <v>2</v>
      </c>
      <c r="H784" s="41">
        <f t="shared" si="423"/>
        <v>90</v>
      </c>
      <c r="I784" s="2"/>
      <c r="J784" s="2"/>
      <c r="K784" s="2"/>
      <c r="L784" s="2">
        <f t="shared" si="424"/>
        <v>0</v>
      </c>
      <c r="M784" s="41">
        <f t="shared" si="425"/>
        <v>0</v>
      </c>
      <c r="N784" s="2"/>
      <c r="O784" s="2"/>
      <c r="P784" s="2"/>
      <c r="Q784" s="2">
        <f t="shared" si="426"/>
        <v>0</v>
      </c>
      <c r="R784" s="41">
        <f t="shared" si="427"/>
        <v>0</v>
      </c>
      <c r="S784" s="2"/>
      <c r="T784" s="2"/>
      <c r="U784" s="2"/>
      <c r="V784" s="19">
        <f t="shared" si="428"/>
        <v>0</v>
      </c>
      <c r="W784" s="41">
        <f t="shared" si="429"/>
        <v>0</v>
      </c>
      <c r="X784" s="21">
        <v>2</v>
      </c>
      <c r="Y784" s="22"/>
      <c r="Z784" s="31"/>
      <c r="AA784" s="249">
        <v>45</v>
      </c>
      <c r="AB784" s="27">
        <f t="shared" si="430"/>
        <v>90</v>
      </c>
    </row>
    <row r="785" spans="1:28" ht="15" customHeight="1">
      <c r="A785" s="254">
        <v>19</v>
      </c>
      <c r="B785" s="261" t="s">
        <v>181</v>
      </c>
      <c r="C785" s="23" t="s">
        <v>39</v>
      </c>
      <c r="D785" s="9">
        <v>2</v>
      </c>
      <c r="E785" s="9"/>
      <c r="F785" s="9"/>
      <c r="G785" s="2">
        <f t="shared" si="422"/>
        <v>2</v>
      </c>
      <c r="H785" s="41">
        <f t="shared" si="423"/>
        <v>90</v>
      </c>
      <c r="I785" s="2"/>
      <c r="J785" s="2"/>
      <c r="K785" s="2"/>
      <c r="L785" s="2">
        <f t="shared" si="424"/>
        <v>0</v>
      </c>
      <c r="M785" s="41">
        <f t="shared" si="425"/>
        <v>0</v>
      </c>
      <c r="N785" s="2"/>
      <c r="O785" s="2"/>
      <c r="P785" s="2"/>
      <c r="Q785" s="2">
        <f t="shared" si="426"/>
        <v>0</v>
      </c>
      <c r="R785" s="41">
        <f t="shared" si="427"/>
        <v>0</v>
      </c>
      <c r="S785" s="2"/>
      <c r="T785" s="2"/>
      <c r="U785" s="2"/>
      <c r="V785" s="19">
        <f t="shared" si="428"/>
        <v>0</v>
      </c>
      <c r="W785" s="41">
        <f t="shared" si="429"/>
        <v>0</v>
      </c>
      <c r="X785" s="21">
        <v>2</v>
      </c>
      <c r="Y785" s="22"/>
      <c r="Z785" s="31"/>
      <c r="AA785" s="249">
        <v>45</v>
      </c>
      <c r="AB785" s="27">
        <f t="shared" si="430"/>
        <v>90</v>
      </c>
    </row>
    <row r="786" spans="1:28" ht="15" customHeight="1">
      <c r="A786" s="254">
        <v>20</v>
      </c>
      <c r="B786" s="261" t="s">
        <v>198</v>
      </c>
      <c r="C786" s="23" t="s">
        <v>39</v>
      </c>
      <c r="D786" s="9"/>
      <c r="E786" s="9"/>
      <c r="F786" s="9"/>
      <c r="G786" s="2">
        <f t="shared" si="422"/>
        <v>0</v>
      </c>
      <c r="H786" s="41">
        <f t="shared" si="423"/>
        <v>0</v>
      </c>
      <c r="I786" s="2">
        <v>3</v>
      </c>
      <c r="J786" s="2"/>
      <c r="K786" s="2"/>
      <c r="L786" s="2">
        <f t="shared" si="424"/>
        <v>3</v>
      </c>
      <c r="M786" s="41">
        <f t="shared" si="425"/>
        <v>2400</v>
      </c>
      <c r="N786" s="12"/>
      <c r="O786" s="12"/>
      <c r="P786" s="12"/>
      <c r="Q786" s="2">
        <f t="shared" si="426"/>
        <v>0</v>
      </c>
      <c r="R786" s="41">
        <f t="shared" si="427"/>
        <v>0</v>
      </c>
      <c r="S786" s="12"/>
      <c r="T786" s="12"/>
      <c r="U786" s="12"/>
      <c r="V786" s="19">
        <f t="shared" si="428"/>
        <v>0</v>
      </c>
      <c r="W786" s="41">
        <f t="shared" si="429"/>
        <v>0</v>
      </c>
      <c r="X786" s="21">
        <f>G786+L786+Q786+V786</f>
        <v>3</v>
      </c>
      <c r="Y786" s="24"/>
      <c r="Z786" s="32"/>
      <c r="AA786" s="251">
        <v>800</v>
      </c>
      <c r="AB786" s="27">
        <f t="shared" si="430"/>
        <v>2400</v>
      </c>
    </row>
    <row r="787" spans="1:28" ht="15" customHeight="1">
      <c r="A787" s="101"/>
      <c r="B787" s="151"/>
      <c r="C787" s="20"/>
      <c r="D787" s="78"/>
      <c r="E787" s="78"/>
      <c r="F787" s="78"/>
      <c r="G787" s="79"/>
      <c r="H787" s="285"/>
      <c r="I787" s="285"/>
      <c r="J787" s="285"/>
      <c r="K787" s="285"/>
      <c r="L787" s="285"/>
      <c r="M787" s="285"/>
      <c r="N787" s="285"/>
      <c r="O787" s="285"/>
      <c r="P787" s="285"/>
      <c r="Q787" s="285"/>
      <c r="R787" s="285"/>
      <c r="S787" s="285"/>
      <c r="T787" s="285"/>
      <c r="U787" s="285"/>
      <c r="V787" s="331"/>
      <c r="W787" s="285"/>
      <c r="X787" s="142"/>
      <c r="Y787" s="143"/>
      <c r="Z787" s="145"/>
      <c r="AA787" s="234"/>
      <c r="AB787" s="81"/>
    </row>
    <row r="788" spans="1:28" ht="15" customHeight="1">
      <c r="A788" s="130"/>
      <c r="B788" s="418" t="s">
        <v>226</v>
      </c>
      <c r="C788" s="38"/>
      <c r="D788" s="10"/>
      <c r="E788" s="10"/>
      <c r="F788" s="10"/>
      <c r="G788" s="26"/>
      <c r="H788" s="402"/>
      <c r="I788" s="26"/>
      <c r="J788" s="26"/>
      <c r="K788" s="26"/>
      <c r="L788" s="26"/>
      <c r="M788" s="402"/>
      <c r="N788" s="26"/>
      <c r="O788" s="26"/>
      <c r="P788" s="26"/>
      <c r="Q788" s="26"/>
      <c r="R788" s="402"/>
      <c r="S788" s="26"/>
      <c r="T788" s="26"/>
      <c r="U788" s="26"/>
      <c r="V788" s="19"/>
      <c r="W788" s="357"/>
      <c r="X788" s="21"/>
      <c r="Y788" s="24"/>
      <c r="Z788" s="39"/>
      <c r="AA788" s="272"/>
      <c r="AB788" s="34"/>
    </row>
    <row r="789" spans="1:28" ht="15" customHeight="1">
      <c r="A789" s="254">
        <v>1</v>
      </c>
      <c r="B789" s="259" t="s">
        <v>231</v>
      </c>
      <c r="C789" s="43" t="s">
        <v>40</v>
      </c>
      <c r="D789" s="44"/>
      <c r="E789" s="44"/>
      <c r="F789" s="44"/>
      <c r="G789" s="45">
        <f t="shared" ref="G789" si="431">SUM(D789:F789)</f>
        <v>0</v>
      </c>
      <c r="H789" s="41">
        <f t="shared" ref="H789" si="432">G789*AA789</f>
        <v>0</v>
      </c>
      <c r="I789" s="45"/>
      <c r="J789" s="45"/>
      <c r="K789" s="45">
        <v>14</v>
      </c>
      <c r="L789" s="45">
        <f t="shared" ref="L789" si="433">SUM(I789:K789)</f>
        <v>14</v>
      </c>
      <c r="M789" s="41">
        <f t="shared" ref="M789" si="434">L789*AA789</f>
        <v>105000</v>
      </c>
      <c r="N789" s="45"/>
      <c r="O789" s="45"/>
      <c r="P789" s="45"/>
      <c r="Q789" s="45">
        <f t="shared" ref="Q789" si="435">SUM(N789:P789)</f>
        <v>0</v>
      </c>
      <c r="R789" s="41">
        <f t="shared" ref="R789" si="436">Q789*AA789</f>
        <v>0</v>
      </c>
      <c r="S789" s="45"/>
      <c r="T789" s="45"/>
      <c r="U789" s="45"/>
      <c r="V789" s="46">
        <f t="shared" ref="V789" si="437">SUM(S789:U789)</f>
        <v>0</v>
      </c>
      <c r="W789" s="41">
        <f t="shared" ref="W789" si="438">V789*AA789</f>
        <v>0</v>
      </c>
      <c r="X789" s="47">
        <f t="shared" ref="X789:X798" si="439">G789+L789+Q789+V789</f>
        <v>14</v>
      </c>
      <c r="Y789" s="48"/>
      <c r="Z789" s="49"/>
      <c r="AA789" s="250">
        <v>7500</v>
      </c>
      <c r="AB789" s="27">
        <f t="shared" ref="AB789:AB798" si="440">X789*AA789</f>
        <v>105000</v>
      </c>
    </row>
    <row r="790" spans="1:28" ht="15" customHeight="1">
      <c r="A790" s="254">
        <v>2</v>
      </c>
      <c r="B790" s="259" t="s">
        <v>230</v>
      </c>
      <c r="C790" s="43" t="s">
        <v>39</v>
      </c>
      <c r="D790" s="44"/>
      <c r="E790" s="44"/>
      <c r="F790" s="44"/>
      <c r="G790" s="45">
        <f t="shared" ref="G790:G798" si="441">SUM(D790:F790)</f>
        <v>0</v>
      </c>
      <c r="H790" s="41">
        <f t="shared" ref="H790:H798" si="442">G790*AA790</f>
        <v>0</v>
      </c>
      <c r="I790" s="45"/>
      <c r="J790" s="45"/>
      <c r="K790" s="45">
        <v>50</v>
      </c>
      <c r="L790" s="45">
        <f t="shared" ref="L790:L798" si="443">SUM(I790:K790)</f>
        <v>50</v>
      </c>
      <c r="M790" s="41">
        <f t="shared" ref="M790:M798" si="444">L790*AA790</f>
        <v>15000</v>
      </c>
      <c r="N790" s="45"/>
      <c r="O790" s="45"/>
      <c r="P790" s="45"/>
      <c r="Q790" s="45">
        <f t="shared" ref="Q790:Q798" si="445">SUM(N790:P790)</f>
        <v>0</v>
      </c>
      <c r="R790" s="41">
        <f t="shared" ref="R790:R798" si="446">Q790*AA790</f>
        <v>0</v>
      </c>
      <c r="S790" s="45"/>
      <c r="T790" s="45"/>
      <c r="U790" s="45"/>
      <c r="V790" s="46">
        <f t="shared" ref="V790:V798" si="447">SUM(S790:U790)</f>
        <v>0</v>
      </c>
      <c r="W790" s="41">
        <f t="shared" ref="W790:W798" si="448">V790*AA790</f>
        <v>0</v>
      </c>
      <c r="X790" s="47">
        <f t="shared" si="439"/>
        <v>50</v>
      </c>
      <c r="Y790" s="48"/>
      <c r="Z790" s="49"/>
      <c r="AA790" s="250">
        <v>300</v>
      </c>
      <c r="AB790" s="27">
        <f t="shared" si="440"/>
        <v>15000</v>
      </c>
    </row>
    <row r="791" spans="1:28" ht="15" customHeight="1">
      <c r="A791" s="93">
        <v>3</v>
      </c>
      <c r="B791" s="259" t="s">
        <v>228</v>
      </c>
      <c r="C791" s="43" t="s">
        <v>39</v>
      </c>
      <c r="D791" s="44"/>
      <c r="E791" s="44"/>
      <c r="F791" s="44"/>
      <c r="G791" s="45">
        <f t="shared" si="441"/>
        <v>0</v>
      </c>
      <c r="H791" s="41">
        <f t="shared" si="442"/>
        <v>0</v>
      </c>
      <c r="I791" s="45"/>
      <c r="J791" s="45"/>
      <c r="K791" s="45">
        <v>70</v>
      </c>
      <c r="L791" s="45">
        <f t="shared" si="443"/>
        <v>70</v>
      </c>
      <c r="M791" s="41">
        <f t="shared" si="444"/>
        <v>420000</v>
      </c>
      <c r="N791" s="45"/>
      <c r="O791" s="45"/>
      <c r="P791" s="45"/>
      <c r="Q791" s="45">
        <f t="shared" si="445"/>
        <v>0</v>
      </c>
      <c r="R791" s="41">
        <f t="shared" si="446"/>
        <v>0</v>
      </c>
      <c r="S791" s="45"/>
      <c r="T791" s="45"/>
      <c r="U791" s="45"/>
      <c r="V791" s="45">
        <f t="shared" si="447"/>
        <v>0</v>
      </c>
      <c r="W791" s="41">
        <f t="shared" si="448"/>
        <v>0</v>
      </c>
      <c r="X791" s="412">
        <f t="shared" si="439"/>
        <v>70</v>
      </c>
      <c r="Y791" s="413"/>
      <c r="Z791" s="49"/>
      <c r="AA791" s="250">
        <v>6000</v>
      </c>
      <c r="AB791" s="27">
        <f t="shared" si="440"/>
        <v>420000</v>
      </c>
    </row>
    <row r="792" spans="1:28" ht="15" customHeight="1">
      <c r="A792" s="101">
        <v>4</v>
      </c>
      <c r="B792" s="259" t="s">
        <v>229</v>
      </c>
      <c r="C792" s="43" t="s">
        <v>39</v>
      </c>
      <c r="D792" s="44"/>
      <c r="E792" s="44"/>
      <c r="F792" s="44"/>
      <c r="G792" s="45">
        <f t="shared" si="441"/>
        <v>0</v>
      </c>
      <c r="H792" s="41">
        <f t="shared" si="442"/>
        <v>0</v>
      </c>
      <c r="I792" s="45"/>
      <c r="J792" s="45"/>
      <c r="K792" s="45">
        <v>100</v>
      </c>
      <c r="L792" s="45">
        <f t="shared" si="443"/>
        <v>100</v>
      </c>
      <c r="M792" s="41">
        <f t="shared" si="444"/>
        <v>350000</v>
      </c>
      <c r="N792" s="45"/>
      <c r="O792" s="45"/>
      <c r="P792" s="45"/>
      <c r="Q792" s="45">
        <f t="shared" si="445"/>
        <v>0</v>
      </c>
      <c r="R792" s="41">
        <f t="shared" si="446"/>
        <v>0</v>
      </c>
      <c r="S792" s="45"/>
      <c r="T792" s="45"/>
      <c r="U792" s="45"/>
      <c r="V792" s="45">
        <f t="shared" si="447"/>
        <v>0</v>
      </c>
      <c r="W792" s="41">
        <f t="shared" si="448"/>
        <v>0</v>
      </c>
      <c r="X792" s="412">
        <f t="shared" si="439"/>
        <v>100</v>
      </c>
      <c r="Y792" s="413"/>
      <c r="Z792" s="49"/>
      <c r="AA792" s="250">
        <v>3500</v>
      </c>
      <c r="AB792" s="27">
        <f t="shared" si="440"/>
        <v>350000</v>
      </c>
    </row>
    <row r="793" spans="1:28" ht="15" customHeight="1">
      <c r="A793" s="254">
        <v>5</v>
      </c>
      <c r="B793" s="259" t="s">
        <v>91</v>
      </c>
      <c r="C793" s="43" t="s">
        <v>39</v>
      </c>
      <c r="D793" s="44"/>
      <c r="E793" s="44"/>
      <c r="F793" s="44"/>
      <c r="G793" s="45">
        <f t="shared" si="441"/>
        <v>0</v>
      </c>
      <c r="H793" s="41">
        <f t="shared" si="442"/>
        <v>0</v>
      </c>
      <c r="I793" s="45"/>
      <c r="J793" s="45"/>
      <c r="K793" s="45">
        <v>60</v>
      </c>
      <c r="L793" s="45">
        <f t="shared" si="443"/>
        <v>60</v>
      </c>
      <c r="M793" s="41">
        <f t="shared" si="444"/>
        <v>19027.68</v>
      </c>
      <c r="N793" s="45"/>
      <c r="O793" s="45"/>
      <c r="P793" s="45"/>
      <c r="Q793" s="45">
        <f t="shared" si="445"/>
        <v>0</v>
      </c>
      <c r="R793" s="41">
        <f t="shared" si="446"/>
        <v>0</v>
      </c>
      <c r="S793" s="45"/>
      <c r="T793" s="45"/>
      <c r="U793" s="45"/>
      <c r="V793" s="46">
        <f t="shared" si="447"/>
        <v>0</v>
      </c>
      <c r="W793" s="41">
        <f t="shared" si="448"/>
        <v>0</v>
      </c>
      <c r="X793" s="47">
        <f t="shared" si="439"/>
        <v>60</v>
      </c>
      <c r="Y793" s="48"/>
      <c r="Z793" s="49"/>
      <c r="AA793" s="250">
        <v>317.12799999999999</v>
      </c>
      <c r="AB793" s="27">
        <f t="shared" si="440"/>
        <v>19027.68</v>
      </c>
    </row>
    <row r="794" spans="1:28" ht="15" customHeight="1">
      <c r="A794" s="254">
        <v>6</v>
      </c>
      <c r="B794" s="259" t="s">
        <v>157</v>
      </c>
      <c r="C794" s="43" t="s">
        <v>39</v>
      </c>
      <c r="D794" s="44">
        <v>12</v>
      </c>
      <c r="E794" s="44"/>
      <c r="F794" s="44"/>
      <c r="G794" s="45">
        <f t="shared" si="441"/>
        <v>12</v>
      </c>
      <c r="H794" s="41">
        <f t="shared" si="442"/>
        <v>1800</v>
      </c>
      <c r="I794" s="45"/>
      <c r="J794" s="45"/>
      <c r="K794" s="45">
        <v>30</v>
      </c>
      <c r="L794" s="45">
        <f t="shared" si="443"/>
        <v>30</v>
      </c>
      <c r="M794" s="41">
        <f t="shared" si="444"/>
        <v>4500</v>
      </c>
      <c r="N794" s="45"/>
      <c r="O794" s="45"/>
      <c r="P794" s="45"/>
      <c r="Q794" s="45">
        <f t="shared" si="445"/>
        <v>0</v>
      </c>
      <c r="R794" s="41">
        <f t="shared" si="446"/>
        <v>0</v>
      </c>
      <c r="S794" s="45"/>
      <c r="T794" s="45"/>
      <c r="U794" s="45"/>
      <c r="V794" s="46">
        <f t="shared" si="447"/>
        <v>0</v>
      </c>
      <c r="W794" s="41">
        <f t="shared" si="448"/>
        <v>0</v>
      </c>
      <c r="X794" s="47">
        <f t="shared" si="439"/>
        <v>42</v>
      </c>
      <c r="Y794" s="48"/>
      <c r="Z794" s="49"/>
      <c r="AA794" s="250">
        <v>150</v>
      </c>
      <c r="AB794" s="27">
        <f t="shared" si="440"/>
        <v>6300</v>
      </c>
    </row>
    <row r="795" spans="1:28" ht="15" customHeight="1">
      <c r="A795" s="254">
        <v>7</v>
      </c>
      <c r="B795" s="259" t="s">
        <v>232</v>
      </c>
      <c r="C795" s="43" t="s">
        <v>39</v>
      </c>
      <c r="D795" s="44"/>
      <c r="E795" s="44"/>
      <c r="F795" s="44">
        <v>30</v>
      </c>
      <c r="G795" s="45">
        <f t="shared" si="441"/>
        <v>30</v>
      </c>
      <c r="H795" s="41">
        <f t="shared" si="442"/>
        <v>6000</v>
      </c>
      <c r="I795" s="45">
        <v>12</v>
      </c>
      <c r="J795" s="45"/>
      <c r="K795" s="45">
        <v>30</v>
      </c>
      <c r="L795" s="45">
        <f t="shared" si="443"/>
        <v>42</v>
      </c>
      <c r="M795" s="41">
        <f t="shared" si="444"/>
        <v>8400</v>
      </c>
      <c r="N795" s="45"/>
      <c r="O795" s="45"/>
      <c r="P795" s="45"/>
      <c r="Q795" s="45">
        <f t="shared" si="445"/>
        <v>0</v>
      </c>
      <c r="R795" s="41">
        <f t="shared" si="446"/>
        <v>0</v>
      </c>
      <c r="S795" s="45"/>
      <c r="T795" s="45"/>
      <c r="U795" s="45"/>
      <c r="V795" s="46">
        <f t="shared" si="447"/>
        <v>0</v>
      </c>
      <c r="W795" s="41">
        <f t="shared" si="448"/>
        <v>0</v>
      </c>
      <c r="X795" s="47">
        <f t="shared" si="439"/>
        <v>72</v>
      </c>
      <c r="Y795" s="48"/>
      <c r="Z795" s="49"/>
      <c r="AA795" s="250">
        <v>200</v>
      </c>
      <c r="AB795" s="27">
        <f t="shared" si="440"/>
        <v>14400</v>
      </c>
    </row>
    <row r="796" spans="1:28" ht="15" customHeight="1">
      <c r="A796" s="254">
        <v>8</v>
      </c>
      <c r="B796" s="259" t="s">
        <v>93</v>
      </c>
      <c r="C796" s="43" t="s">
        <v>39</v>
      </c>
      <c r="D796" s="44">
        <v>2</v>
      </c>
      <c r="E796" s="44">
        <v>3</v>
      </c>
      <c r="F796" s="44"/>
      <c r="G796" s="45">
        <f t="shared" si="441"/>
        <v>5</v>
      </c>
      <c r="H796" s="41">
        <f t="shared" si="442"/>
        <v>25000</v>
      </c>
      <c r="I796" s="44"/>
      <c r="J796" s="44"/>
      <c r="K796" s="44"/>
      <c r="L796" s="45">
        <f t="shared" si="443"/>
        <v>0</v>
      </c>
      <c r="M796" s="41">
        <f t="shared" si="444"/>
        <v>0</v>
      </c>
      <c r="N796" s="45"/>
      <c r="O796" s="45"/>
      <c r="P796" s="45"/>
      <c r="Q796" s="45">
        <f t="shared" si="445"/>
        <v>0</v>
      </c>
      <c r="R796" s="41">
        <f t="shared" si="446"/>
        <v>0</v>
      </c>
      <c r="S796" s="45"/>
      <c r="T796" s="45"/>
      <c r="U796" s="45"/>
      <c r="V796" s="46">
        <f t="shared" si="447"/>
        <v>0</v>
      </c>
      <c r="W796" s="41">
        <f t="shared" si="448"/>
        <v>0</v>
      </c>
      <c r="X796" s="47">
        <f t="shared" si="439"/>
        <v>5</v>
      </c>
      <c r="Y796" s="48"/>
      <c r="Z796" s="49"/>
      <c r="AA796" s="250">
        <v>5000</v>
      </c>
      <c r="AB796" s="27">
        <f t="shared" si="440"/>
        <v>25000</v>
      </c>
    </row>
    <row r="797" spans="1:28" ht="15" customHeight="1">
      <c r="A797" s="254">
        <v>9</v>
      </c>
      <c r="B797" s="259" t="s">
        <v>227</v>
      </c>
      <c r="C797" s="43" t="s">
        <v>39</v>
      </c>
      <c r="D797" s="44"/>
      <c r="E797" s="44"/>
      <c r="F797" s="44"/>
      <c r="G797" s="45">
        <f t="shared" si="441"/>
        <v>0</v>
      </c>
      <c r="H797" s="41">
        <f t="shared" si="442"/>
        <v>0</v>
      </c>
      <c r="I797" s="45"/>
      <c r="J797" s="45"/>
      <c r="K797" s="45">
        <v>2</v>
      </c>
      <c r="L797" s="45">
        <f t="shared" si="443"/>
        <v>2</v>
      </c>
      <c r="M797" s="41">
        <f t="shared" si="444"/>
        <v>8000</v>
      </c>
      <c r="N797" s="45"/>
      <c r="O797" s="45"/>
      <c r="P797" s="45"/>
      <c r="Q797" s="45">
        <f t="shared" si="445"/>
        <v>0</v>
      </c>
      <c r="R797" s="41">
        <f t="shared" si="446"/>
        <v>0</v>
      </c>
      <c r="S797" s="45"/>
      <c r="T797" s="45"/>
      <c r="U797" s="45"/>
      <c r="V797" s="46">
        <f t="shared" si="447"/>
        <v>0</v>
      </c>
      <c r="W797" s="41">
        <f t="shared" si="448"/>
        <v>0</v>
      </c>
      <c r="X797" s="47">
        <f t="shared" si="439"/>
        <v>2</v>
      </c>
      <c r="Y797" s="48"/>
      <c r="Z797" s="49"/>
      <c r="AA797" s="250">
        <v>4000</v>
      </c>
      <c r="AB797" s="27">
        <f t="shared" si="440"/>
        <v>8000</v>
      </c>
    </row>
    <row r="798" spans="1:28" ht="15" customHeight="1">
      <c r="A798" s="254">
        <v>10</v>
      </c>
      <c r="B798" s="259" t="s">
        <v>238</v>
      </c>
      <c r="C798" s="43" t="s">
        <v>39</v>
      </c>
      <c r="D798" s="44"/>
      <c r="E798" s="44"/>
      <c r="F798" s="44"/>
      <c r="G798" s="45">
        <f t="shared" si="441"/>
        <v>0</v>
      </c>
      <c r="H798" s="41">
        <f t="shared" si="442"/>
        <v>0</v>
      </c>
      <c r="I798" s="45"/>
      <c r="J798" s="45"/>
      <c r="K798" s="45"/>
      <c r="L798" s="45">
        <f t="shared" si="443"/>
        <v>0</v>
      </c>
      <c r="M798" s="41">
        <f t="shared" si="444"/>
        <v>0</v>
      </c>
      <c r="N798" s="45"/>
      <c r="O798" s="45"/>
      <c r="P798" s="45">
        <v>20</v>
      </c>
      <c r="Q798" s="45">
        <f t="shared" si="445"/>
        <v>20</v>
      </c>
      <c r="R798" s="41">
        <f t="shared" si="446"/>
        <v>3000</v>
      </c>
      <c r="S798" s="45"/>
      <c r="T798" s="45"/>
      <c r="U798" s="45"/>
      <c r="V798" s="46">
        <f t="shared" si="447"/>
        <v>0</v>
      </c>
      <c r="W798" s="41">
        <f t="shared" si="448"/>
        <v>0</v>
      </c>
      <c r="X798" s="47">
        <f t="shared" si="439"/>
        <v>20</v>
      </c>
      <c r="Y798" s="48"/>
      <c r="Z798" s="49"/>
      <c r="AA798" s="250">
        <v>150</v>
      </c>
      <c r="AB798" s="27">
        <f t="shared" si="440"/>
        <v>3000</v>
      </c>
    </row>
    <row r="799" spans="1:28" ht="15" customHeight="1">
      <c r="A799" s="254"/>
      <c r="B799" s="159"/>
      <c r="C799" s="23"/>
      <c r="D799" s="103"/>
      <c r="E799" s="103"/>
      <c r="F799" s="103"/>
      <c r="G799" s="79"/>
      <c r="H799" s="285"/>
      <c r="I799" s="286"/>
      <c r="J799" s="286"/>
      <c r="K799" s="286"/>
      <c r="L799" s="285"/>
      <c r="M799" s="285"/>
      <c r="N799" s="286"/>
      <c r="O799" s="286"/>
      <c r="P799" s="286"/>
      <c r="Q799" s="285"/>
      <c r="R799" s="285"/>
      <c r="S799" s="286"/>
      <c r="T799" s="286"/>
      <c r="U799" s="286"/>
      <c r="V799" s="331"/>
      <c r="W799" s="285"/>
      <c r="X799" s="142"/>
      <c r="Y799" s="147"/>
      <c r="Z799" s="146"/>
      <c r="AA799" s="235"/>
      <c r="AB799" s="81"/>
    </row>
    <row r="800" spans="1:28" ht="15" customHeight="1">
      <c r="A800" s="254"/>
      <c r="B800" s="275" t="s">
        <v>1064</v>
      </c>
      <c r="C800" s="23" t="s">
        <v>74</v>
      </c>
      <c r="D800" s="9"/>
      <c r="E800" s="9"/>
      <c r="F800" s="9"/>
      <c r="G800" s="2">
        <f t="shared" ref="G800" si="449">SUM(D800:F800)</f>
        <v>0</v>
      </c>
      <c r="H800" s="41">
        <f>G800*AA800</f>
        <v>0</v>
      </c>
      <c r="I800" s="11"/>
      <c r="J800" s="11">
        <v>180</v>
      </c>
      <c r="K800" s="11"/>
      <c r="L800" s="41">
        <f t="shared" ref="L800" si="450">SUM(I800:K800)</f>
        <v>180</v>
      </c>
      <c r="M800" s="41">
        <f t="shared" ref="M800" si="451">L800*AA800</f>
        <v>632353.88800000004</v>
      </c>
      <c r="N800" s="11"/>
      <c r="O800" s="11">
        <v>270</v>
      </c>
      <c r="P800" s="11"/>
      <c r="Q800" s="41">
        <f t="shared" ref="Q800" si="452">SUM(N800:P800)</f>
        <v>270</v>
      </c>
      <c r="R800" s="41">
        <f t="shared" ref="R800" si="453">Q800*AA800</f>
        <v>948530.83200000005</v>
      </c>
      <c r="S800" s="11"/>
      <c r="T800" s="11"/>
      <c r="U800" s="11"/>
      <c r="V800" s="357">
        <f t="shared" ref="V800" si="454">SUM(S800:U800)</f>
        <v>0</v>
      </c>
      <c r="W800" s="41">
        <f t="shared" ref="W800" si="455">V800*AA800</f>
        <v>0</v>
      </c>
      <c r="X800" s="21">
        <f>G800+L800+Q800+V800</f>
        <v>450</v>
      </c>
      <c r="Y800" s="24"/>
      <c r="Z800" s="32"/>
      <c r="AA800" s="61">
        <f>1580884.72/450</f>
        <v>3513.0771555555557</v>
      </c>
      <c r="AB800" s="27">
        <f t="shared" ref="AB800" si="456">X800*AA800</f>
        <v>1580884.72</v>
      </c>
    </row>
    <row r="801" spans="1:28" ht="15" customHeight="1">
      <c r="A801" s="254"/>
      <c r="B801" s="159"/>
      <c r="C801" s="23"/>
      <c r="D801" s="103"/>
      <c r="E801" s="103"/>
      <c r="F801" s="103"/>
      <c r="G801" s="104"/>
      <c r="H801" s="286"/>
      <c r="I801" s="286"/>
      <c r="J801" s="286"/>
      <c r="K801" s="286"/>
      <c r="L801" s="286"/>
      <c r="M801" s="286"/>
      <c r="N801" s="286"/>
      <c r="O801" s="286"/>
      <c r="P801" s="286"/>
      <c r="Q801" s="286"/>
      <c r="R801" s="286"/>
      <c r="S801" s="286"/>
      <c r="T801" s="286"/>
      <c r="U801" s="286"/>
      <c r="V801" s="331"/>
      <c r="W801" s="285"/>
      <c r="X801" s="142"/>
      <c r="Y801" s="147"/>
      <c r="Z801" s="146"/>
      <c r="AA801" s="235"/>
      <c r="AB801" s="81"/>
    </row>
    <row r="802" spans="1:28" ht="15" customHeight="1">
      <c r="A802" s="254"/>
      <c r="B802" s="258" t="s">
        <v>1065</v>
      </c>
      <c r="C802" s="23"/>
      <c r="D802" s="9"/>
      <c r="E802" s="9"/>
      <c r="F802" s="9"/>
      <c r="G802" s="2"/>
      <c r="H802" s="41"/>
      <c r="I802" s="12"/>
      <c r="J802" s="12"/>
      <c r="K802" s="12"/>
      <c r="L802" s="2"/>
      <c r="M802" s="41"/>
      <c r="N802" s="12"/>
      <c r="O802" s="12"/>
      <c r="P802" s="12"/>
      <c r="Q802" s="2"/>
      <c r="R802" s="41"/>
      <c r="S802" s="12"/>
      <c r="T802" s="12"/>
      <c r="U802" s="12"/>
      <c r="V802" s="19"/>
      <c r="W802" s="41"/>
      <c r="X802" s="21"/>
      <c r="Y802" s="24"/>
      <c r="Z802" s="32"/>
      <c r="AA802" s="59"/>
      <c r="AB802" s="27"/>
    </row>
    <row r="803" spans="1:28" ht="15" customHeight="1">
      <c r="A803" s="254">
        <v>1</v>
      </c>
      <c r="B803" s="261" t="s">
        <v>125</v>
      </c>
      <c r="C803" s="23" t="s">
        <v>124</v>
      </c>
      <c r="D803" s="9">
        <v>40</v>
      </c>
      <c r="E803" s="9">
        <v>40</v>
      </c>
      <c r="F803" s="9">
        <v>40</v>
      </c>
      <c r="G803" s="2">
        <f t="shared" ref="G803" si="457">SUM(D803:F803)</f>
        <v>120</v>
      </c>
      <c r="H803" s="41">
        <f t="shared" ref="H803" si="458">G803*AA803</f>
        <v>4920</v>
      </c>
      <c r="I803" s="12">
        <v>40</v>
      </c>
      <c r="J803" s="12">
        <v>40</v>
      </c>
      <c r="K803" s="12">
        <v>40</v>
      </c>
      <c r="L803" s="2">
        <f t="shared" ref="L803" si="459">SUM(I803:K803)</f>
        <v>120</v>
      </c>
      <c r="M803" s="41">
        <f t="shared" ref="M803" si="460">L803*AA803</f>
        <v>4920</v>
      </c>
      <c r="N803" s="12">
        <v>40</v>
      </c>
      <c r="O803" s="12">
        <v>40</v>
      </c>
      <c r="P803" s="12">
        <v>40</v>
      </c>
      <c r="Q803" s="2">
        <f t="shared" ref="Q803" si="461">SUM(N803:P803)</f>
        <v>120</v>
      </c>
      <c r="R803" s="41">
        <f t="shared" ref="R803" si="462">Q803*AA803</f>
        <v>4920</v>
      </c>
      <c r="S803" s="12">
        <v>40</v>
      </c>
      <c r="T803" s="12">
        <v>40</v>
      </c>
      <c r="U803" s="12">
        <v>40</v>
      </c>
      <c r="V803" s="19">
        <f t="shared" ref="V803" si="463">SUM(S803:U803)</f>
        <v>120</v>
      </c>
      <c r="W803" s="41">
        <f t="shared" ref="W803" si="464">V803*AA803</f>
        <v>4920</v>
      </c>
      <c r="X803" s="21">
        <f t="shared" ref="X803:X825" si="465">G803+L803+Q803+V803</f>
        <v>480</v>
      </c>
      <c r="Y803" s="24"/>
      <c r="Z803" s="32"/>
      <c r="AA803" s="251">
        <v>41</v>
      </c>
      <c r="AB803" s="27">
        <f t="shared" ref="AB803:AB825" si="466">X803*AA803</f>
        <v>19680</v>
      </c>
    </row>
    <row r="804" spans="1:28" ht="15" customHeight="1">
      <c r="A804" s="254">
        <v>2</v>
      </c>
      <c r="B804" s="261" t="s">
        <v>126</v>
      </c>
      <c r="C804" s="23" t="s">
        <v>124</v>
      </c>
      <c r="D804" s="9">
        <v>1</v>
      </c>
      <c r="E804" s="9"/>
      <c r="F804" s="9"/>
      <c r="G804" s="2">
        <f t="shared" ref="G804:G825" si="467">SUM(D804:F804)</f>
        <v>1</v>
      </c>
      <c r="H804" s="41">
        <f t="shared" ref="H804:H825" si="468">G804*AA804</f>
        <v>184</v>
      </c>
      <c r="I804" s="12">
        <v>1</v>
      </c>
      <c r="J804" s="12"/>
      <c r="K804" s="12"/>
      <c r="L804" s="2">
        <f t="shared" ref="L804:L825" si="469">SUM(I804:K804)</f>
        <v>1</v>
      </c>
      <c r="M804" s="41">
        <f t="shared" ref="M804:M825" si="470">L804*AA804</f>
        <v>184</v>
      </c>
      <c r="N804" s="12">
        <v>1</v>
      </c>
      <c r="O804" s="12"/>
      <c r="P804" s="12"/>
      <c r="Q804" s="2">
        <f t="shared" ref="Q804:Q825" si="471">SUM(N804:P804)</f>
        <v>1</v>
      </c>
      <c r="R804" s="41">
        <f t="shared" ref="R804:R825" si="472">Q804*AA804</f>
        <v>184</v>
      </c>
      <c r="S804" s="12">
        <v>1</v>
      </c>
      <c r="T804" s="12"/>
      <c r="U804" s="12"/>
      <c r="V804" s="19">
        <f t="shared" ref="V804:V825" si="473">SUM(S804:U804)</f>
        <v>1</v>
      </c>
      <c r="W804" s="41">
        <f t="shared" ref="W804:W825" si="474">V804*AA804</f>
        <v>184</v>
      </c>
      <c r="X804" s="21">
        <f t="shared" si="465"/>
        <v>4</v>
      </c>
      <c r="Y804" s="24"/>
      <c r="Z804" s="32"/>
      <c r="AA804" s="251">
        <v>184</v>
      </c>
      <c r="AB804" s="27">
        <f t="shared" si="466"/>
        <v>736</v>
      </c>
    </row>
    <row r="805" spans="1:28" ht="15" customHeight="1">
      <c r="A805" s="254">
        <v>3</v>
      </c>
      <c r="B805" s="261" t="s">
        <v>138</v>
      </c>
      <c r="C805" s="23" t="s">
        <v>124</v>
      </c>
      <c r="D805" s="9">
        <v>1</v>
      </c>
      <c r="E805" s="9"/>
      <c r="F805" s="9"/>
      <c r="G805" s="2">
        <f t="shared" si="467"/>
        <v>1</v>
      </c>
      <c r="H805" s="41">
        <f t="shared" si="468"/>
        <v>271</v>
      </c>
      <c r="I805" s="12">
        <v>1</v>
      </c>
      <c r="J805" s="12"/>
      <c r="K805" s="12"/>
      <c r="L805" s="2">
        <f t="shared" si="469"/>
        <v>1</v>
      </c>
      <c r="M805" s="41">
        <f t="shared" si="470"/>
        <v>271</v>
      </c>
      <c r="N805" s="12">
        <v>1</v>
      </c>
      <c r="O805" s="12"/>
      <c r="P805" s="12"/>
      <c r="Q805" s="2">
        <f t="shared" si="471"/>
        <v>1</v>
      </c>
      <c r="R805" s="41">
        <f t="shared" si="472"/>
        <v>271</v>
      </c>
      <c r="S805" s="12">
        <v>1</v>
      </c>
      <c r="T805" s="12"/>
      <c r="U805" s="12"/>
      <c r="V805" s="19">
        <f t="shared" si="473"/>
        <v>1</v>
      </c>
      <c r="W805" s="41">
        <f t="shared" si="474"/>
        <v>271</v>
      </c>
      <c r="X805" s="21">
        <f t="shared" si="465"/>
        <v>4</v>
      </c>
      <c r="Y805" s="24"/>
      <c r="Z805" s="32"/>
      <c r="AA805" s="251">
        <v>271</v>
      </c>
      <c r="AB805" s="27">
        <f t="shared" si="466"/>
        <v>1084</v>
      </c>
    </row>
    <row r="806" spans="1:28" ht="15" customHeight="1">
      <c r="A806" s="254">
        <v>4</v>
      </c>
      <c r="B806" s="261" t="s">
        <v>146</v>
      </c>
      <c r="C806" s="23" t="s">
        <v>124</v>
      </c>
      <c r="D806" s="9">
        <v>1</v>
      </c>
      <c r="E806" s="9">
        <v>1</v>
      </c>
      <c r="F806" s="9">
        <v>1</v>
      </c>
      <c r="G806" s="2">
        <f t="shared" si="467"/>
        <v>3</v>
      </c>
      <c r="H806" s="41">
        <f t="shared" si="468"/>
        <v>750</v>
      </c>
      <c r="I806" s="12">
        <v>1</v>
      </c>
      <c r="J806" s="12">
        <v>1</v>
      </c>
      <c r="K806" s="12">
        <v>1</v>
      </c>
      <c r="L806" s="2">
        <f t="shared" si="469"/>
        <v>3</v>
      </c>
      <c r="M806" s="41">
        <f t="shared" si="470"/>
        <v>750</v>
      </c>
      <c r="N806" s="12">
        <v>1</v>
      </c>
      <c r="O806" s="12">
        <v>1</v>
      </c>
      <c r="P806" s="12">
        <v>1</v>
      </c>
      <c r="Q806" s="2">
        <f t="shared" si="471"/>
        <v>3</v>
      </c>
      <c r="R806" s="41">
        <f t="shared" si="472"/>
        <v>750</v>
      </c>
      <c r="S806" s="12">
        <v>1</v>
      </c>
      <c r="T806" s="12">
        <v>1</v>
      </c>
      <c r="U806" s="12">
        <v>1</v>
      </c>
      <c r="V806" s="19">
        <f t="shared" si="473"/>
        <v>3</v>
      </c>
      <c r="W806" s="41">
        <f t="shared" si="474"/>
        <v>750</v>
      </c>
      <c r="X806" s="21">
        <f t="shared" si="465"/>
        <v>12</v>
      </c>
      <c r="Y806" s="24"/>
      <c r="Z806" s="32"/>
      <c r="AA806" s="251">
        <v>250</v>
      </c>
      <c r="AB806" s="27">
        <f t="shared" si="466"/>
        <v>3000</v>
      </c>
    </row>
    <row r="807" spans="1:28" ht="15" customHeight="1">
      <c r="A807" s="254">
        <v>5</v>
      </c>
      <c r="B807" s="261" t="s">
        <v>134</v>
      </c>
      <c r="C807" s="23" t="s">
        <v>124</v>
      </c>
      <c r="D807" s="9">
        <v>1</v>
      </c>
      <c r="E807" s="9"/>
      <c r="F807" s="9"/>
      <c r="G807" s="2">
        <f t="shared" si="467"/>
        <v>1</v>
      </c>
      <c r="H807" s="41">
        <f t="shared" si="468"/>
        <v>184</v>
      </c>
      <c r="I807" s="12">
        <v>1</v>
      </c>
      <c r="J807" s="12"/>
      <c r="K807" s="12"/>
      <c r="L807" s="2">
        <f t="shared" si="469"/>
        <v>1</v>
      </c>
      <c r="M807" s="41">
        <f t="shared" si="470"/>
        <v>184</v>
      </c>
      <c r="N807" s="12">
        <v>1</v>
      </c>
      <c r="O807" s="12"/>
      <c r="P807" s="12"/>
      <c r="Q807" s="2">
        <f t="shared" si="471"/>
        <v>1</v>
      </c>
      <c r="R807" s="41">
        <f t="shared" si="472"/>
        <v>184</v>
      </c>
      <c r="S807" s="12">
        <v>1</v>
      </c>
      <c r="T807" s="12"/>
      <c r="U807" s="12"/>
      <c r="V807" s="19">
        <f t="shared" si="473"/>
        <v>1</v>
      </c>
      <c r="W807" s="41">
        <f t="shared" si="474"/>
        <v>184</v>
      </c>
      <c r="X807" s="21">
        <f t="shared" si="465"/>
        <v>4</v>
      </c>
      <c r="Y807" s="24"/>
      <c r="Z807" s="32"/>
      <c r="AA807" s="251">
        <v>184</v>
      </c>
      <c r="AB807" s="27">
        <f t="shared" si="466"/>
        <v>736</v>
      </c>
    </row>
    <row r="808" spans="1:28" ht="15" customHeight="1">
      <c r="A808" s="254">
        <v>6</v>
      </c>
      <c r="B808" s="261" t="s">
        <v>143</v>
      </c>
      <c r="C808" s="23" t="s">
        <v>124</v>
      </c>
      <c r="D808" s="9">
        <v>32</v>
      </c>
      <c r="E808" s="9"/>
      <c r="F808" s="9"/>
      <c r="G808" s="2">
        <f t="shared" si="467"/>
        <v>32</v>
      </c>
      <c r="H808" s="41">
        <f t="shared" si="468"/>
        <v>2000</v>
      </c>
      <c r="I808" s="12">
        <v>32</v>
      </c>
      <c r="J808" s="12"/>
      <c r="K808" s="12"/>
      <c r="L808" s="2">
        <f t="shared" si="469"/>
        <v>32</v>
      </c>
      <c r="M808" s="41">
        <f t="shared" si="470"/>
        <v>2000</v>
      </c>
      <c r="N808" s="12">
        <v>32</v>
      </c>
      <c r="O808" s="12"/>
      <c r="P808" s="12"/>
      <c r="Q808" s="2">
        <f t="shared" si="471"/>
        <v>32</v>
      </c>
      <c r="R808" s="41">
        <f t="shared" si="472"/>
        <v>2000</v>
      </c>
      <c r="S808" s="12">
        <v>32</v>
      </c>
      <c r="T808" s="12"/>
      <c r="U808" s="12"/>
      <c r="V808" s="19">
        <f t="shared" si="473"/>
        <v>32</v>
      </c>
      <c r="W808" s="41">
        <f t="shared" si="474"/>
        <v>2000</v>
      </c>
      <c r="X808" s="21">
        <f t="shared" si="465"/>
        <v>128</v>
      </c>
      <c r="Y808" s="24"/>
      <c r="Z808" s="32"/>
      <c r="AA808" s="251">
        <v>62.5</v>
      </c>
      <c r="AB808" s="27">
        <f t="shared" si="466"/>
        <v>8000</v>
      </c>
    </row>
    <row r="809" spans="1:28" ht="15" customHeight="1">
      <c r="A809" s="254">
        <v>7</v>
      </c>
      <c r="B809" s="261" t="s">
        <v>144</v>
      </c>
      <c r="C809" s="23" t="s">
        <v>124</v>
      </c>
      <c r="D809" s="9">
        <v>32</v>
      </c>
      <c r="E809" s="9"/>
      <c r="F809" s="9"/>
      <c r="G809" s="2">
        <f t="shared" si="467"/>
        <v>32</v>
      </c>
      <c r="H809" s="41">
        <f t="shared" si="468"/>
        <v>2000</v>
      </c>
      <c r="I809" s="12">
        <v>32</v>
      </c>
      <c r="J809" s="12"/>
      <c r="K809" s="12"/>
      <c r="L809" s="2">
        <f t="shared" si="469"/>
        <v>32</v>
      </c>
      <c r="M809" s="41">
        <f t="shared" si="470"/>
        <v>2000</v>
      </c>
      <c r="N809" s="12">
        <v>32</v>
      </c>
      <c r="O809" s="12"/>
      <c r="P809" s="12"/>
      <c r="Q809" s="2">
        <f t="shared" si="471"/>
        <v>32</v>
      </c>
      <c r="R809" s="41">
        <f t="shared" si="472"/>
        <v>2000</v>
      </c>
      <c r="S809" s="12">
        <v>32</v>
      </c>
      <c r="T809" s="12"/>
      <c r="U809" s="12"/>
      <c r="V809" s="19">
        <f t="shared" si="473"/>
        <v>32</v>
      </c>
      <c r="W809" s="41">
        <f t="shared" si="474"/>
        <v>2000</v>
      </c>
      <c r="X809" s="21">
        <f t="shared" si="465"/>
        <v>128</v>
      </c>
      <c r="Y809" s="24"/>
      <c r="Z809" s="32"/>
      <c r="AA809" s="251">
        <v>62.5</v>
      </c>
      <c r="AB809" s="27">
        <f t="shared" si="466"/>
        <v>8000</v>
      </c>
    </row>
    <row r="810" spans="1:28" ht="15" customHeight="1">
      <c r="A810" s="254">
        <v>8</v>
      </c>
      <c r="B810" s="261" t="s">
        <v>132</v>
      </c>
      <c r="C810" s="23" t="s">
        <v>124</v>
      </c>
      <c r="D810" s="9">
        <v>1</v>
      </c>
      <c r="E810" s="9">
        <v>1</v>
      </c>
      <c r="F810" s="9">
        <v>1</v>
      </c>
      <c r="G810" s="2">
        <f t="shared" si="467"/>
        <v>3</v>
      </c>
      <c r="H810" s="41">
        <f t="shared" si="468"/>
        <v>1302</v>
      </c>
      <c r="I810" s="12">
        <v>1</v>
      </c>
      <c r="J810" s="12">
        <v>1</v>
      </c>
      <c r="K810" s="12">
        <v>1</v>
      </c>
      <c r="L810" s="2">
        <f t="shared" si="469"/>
        <v>3</v>
      </c>
      <c r="M810" s="41">
        <f t="shared" si="470"/>
        <v>1302</v>
      </c>
      <c r="N810" s="12">
        <v>1</v>
      </c>
      <c r="O810" s="12">
        <v>1</v>
      </c>
      <c r="P810" s="12">
        <v>1</v>
      </c>
      <c r="Q810" s="2">
        <f t="shared" si="471"/>
        <v>3</v>
      </c>
      <c r="R810" s="41">
        <f t="shared" si="472"/>
        <v>1302</v>
      </c>
      <c r="S810" s="12">
        <v>1</v>
      </c>
      <c r="T810" s="12">
        <v>1</v>
      </c>
      <c r="U810" s="12">
        <v>1</v>
      </c>
      <c r="V810" s="19">
        <f t="shared" si="473"/>
        <v>3</v>
      </c>
      <c r="W810" s="41">
        <f t="shared" si="474"/>
        <v>1302</v>
      </c>
      <c r="X810" s="21">
        <f t="shared" si="465"/>
        <v>12</v>
      </c>
      <c r="Y810" s="24"/>
      <c r="Z810" s="32"/>
      <c r="AA810" s="251">
        <v>434</v>
      </c>
      <c r="AB810" s="27">
        <f t="shared" si="466"/>
        <v>5208</v>
      </c>
    </row>
    <row r="811" spans="1:28" ht="15" customHeight="1">
      <c r="A811" s="101">
        <v>9</v>
      </c>
      <c r="B811" s="255" t="s">
        <v>133</v>
      </c>
      <c r="C811" s="20" t="s">
        <v>124</v>
      </c>
      <c r="D811" s="1">
        <v>1</v>
      </c>
      <c r="E811" s="1"/>
      <c r="F811" s="1"/>
      <c r="G811" s="2">
        <f t="shared" si="467"/>
        <v>1</v>
      </c>
      <c r="H811" s="41">
        <f t="shared" si="468"/>
        <v>209</v>
      </c>
      <c r="I811" s="2">
        <v>1</v>
      </c>
      <c r="J811" s="2"/>
      <c r="K811" s="2"/>
      <c r="L811" s="2">
        <f t="shared" si="469"/>
        <v>1</v>
      </c>
      <c r="M811" s="41">
        <f t="shared" si="470"/>
        <v>209</v>
      </c>
      <c r="N811" s="2">
        <v>1</v>
      </c>
      <c r="O811" s="2"/>
      <c r="P811" s="2"/>
      <c r="Q811" s="2">
        <f t="shared" si="471"/>
        <v>1</v>
      </c>
      <c r="R811" s="41">
        <f t="shared" si="472"/>
        <v>209</v>
      </c>
      <c r="S811" s="2">
        <v>1</v>
      </c>
      <c r="T811" s="2"/>
      <c r="U811" s="2"/>
      <c r="V811" s="19">
        <f t="shared" si="473"/>
        <v>1</v>
      </c>
      <c r="W811" s="41">
        <f t="shared" si="474"/>
        <v>209</v>
      </c>
      <c r="X811" s="21">
        <f t="shared" si="465"/>
        <v>4</v>
      </c>
      <c r="Y811" s="22"/>
      <c r="Z811" s="31"/>
      <c r="AA811" s="249">
        <v>209</v>
      </c>
      <c r="AB811" s="27">
        <f t="shared" si="466"/>
        <v>836</v>
      </c>
    </row>
    <row r="812" spans="1:28" ht="15" customHeight="1">
      <c r="A812" s="130">
        <v>10</v>
      </c>
      <c r="B812" s="271" t="s">
        <v>137</v>
      </c>
      <c r="C812" s="38" t="s">
        <v>124</v>
      </c>
      <c r="D812" s="10">
        <v>1</v>
      </c>
      <c r="E812" s="10"/>
      <c r="F812" s="10"/>
      <c r="G812" s="19">
        <f t="shared" si="467"/>
        <v>1</v>
      </c>
      <c r="H812" s="357">
        <f t="shared" si="468"/>
        <v>150</v>
      </c>
      <c r="I812" s="26">
        <v>1</v>
      </c>
      <c r="J812" s="26"/>
      <c r="K812" s="26"/>
      <c r="L812" s="19">
        <f t="shared" si="469"/>
        <v>1</v>
      </c>
      <c r="M812" s="357">
        <f t="shared" si="470"/>
        <v>150</v>
      </c>
      <c r="N812" s="26">
        <v>1</v>
      </c>
      <c r="O812" s="26"/>
      <c r="P812" s="26"/>
      <c r="Q812" s="19">
        <f t="shared" si="471"/>
        <v>1</v>
      </c>
      <c r="R812" s="357">
        <f t="shared" si="472"/>
        <v>150</v>
      </c>
      <c r="S812" s="26">
        <v>1</v>
      </c>
      <c r="T812" s="26"/>
      <c r="U812" s="26"/>
      <c r="V812" s="19">
        <f t="shared" si="473"/>
        <v>1</v>
      </c>
      <c r="W812" s="357">
        <f t="shared" si="474"/>
        <v>150</v>
      </c>
      <c r="X812" s="21">
        <f t="shared" si="465"/>
        <v>4</v>
      </c>
      <c r="Y812" s="24"/>
      <c r="Z812" s="39"/>
      <c r="AA812" s="272">
        <v>150</v>
      </c>
      <c r="AB812" s="34">
        <f t="shared" si="466"/>
        <v>600</v>
      </c>
    </row>
    <row r="813" spans="1:28" ht="15" customHeight="1">
      <c r="A813" s="254">
        <v>11</v>
      </c>
      <c r="B813" s="261" t="s">
        <v>135</v>
      </c>
      <c r="C813" s="23" t="s">
        <v>124</v>
      </c>
      <c r="D813" s="9">
        <v>1</v>
      </c>
      <c r="E813" s="9"/>
      <c r="F813" s="9"/>
      <c r="G813" s="2">
        <f t="shared" si="467"/>
        <v>1</v>
      </c>
      <c r="H813" s="41">
        <f t="shared" si="468"/>
        <v>175</v>
      </c>
      <c r="I813" s="12">
        <v>1</v>
      </c>
      <c r="J813" s="12"/>
      <c r="K813" s="12"/>
      <c r="L813" s="2">
        <f t="shared" si="469"/>
        <v>1</v>
      </c>
      <c r="M813" s="41">
        <f t="shared" si="470"/>
        <v>175</v>
      </c>
      <c r="N813" s="12">
        <v>1</v>
      </c>
      <c r="O813" s="12"/>
      <c r="P813" s="12"/>
      <c r="Q813" s="2">
        <f t="shared" si="471"/>
        <v>1</v>
      </c>
      <c r="R813" s="41">
        <f t="shared" si="472"/>
        <v>175</v>
      </c>
      <c r="S813" s="12">
        <v>1</v>
      </c>
      <c r="T813" s="12"/>
      <c r="U813" s="12"/>
      <c r="V813" s="19">
        <f t="shared" si="473"/>
        <v>1</v>
      </c>
      <c r="W813" s="41">
        <f t="shared" si="474"/>
        <v>175</v>
      </c>
      <c r="X813" s="21">
        <f t="shared" si="465"/>
        <v>4</v>
      </c>
      <c r="Y813" s="24"/>
      <c r="Z813" s="32"/>
      <c r="AA813" s="251">
        <v>175</v>
      </c>
      <c r="AB813" s="27">
        <f t="shared" si="466"/>
        <v>700</v>
      </c>
    </row>
    <row r="814" spans="1:28" ht="15" customHeight="1">
      <c r="A814" s="254">
        <v>12</v>
      </c>
      <c r="B814" s="261" t="s">
        <v>139</v>
      </c>
      <c r="C814" s="23" t="s">
        <v>124</v>
      </c>
      <c r="D814" s="9">
        <v>1</v>
      </c>
      <c r="E814" s="9">
        <v>1</v>
      </c>
      <c r="F814" s="9">
        <v>1</v>
      </c>
      <c r="G814" s="2">
        <f t="shared" si="467"/>
        <v>3</v>
      </c>
      <c r="H814" s="41">
        <f t="shared" si="468"/>
        <v>780</v>
      </c>
      <c r="I814" s="12">
        <v>1</v>
      </c>
      <c r="J814" s="12">
        <v>1</v>
      </c>
      <c r="K814" s="12">
        <v>1</v>
      </c>
      <c r="L814" s="2">
        <f t="shared" si="469"/>
        <v>3</v>
      </c>
      <c r="M814" s="41">
        <f t="shared" si="470"/>
        <v>780</v>
      </c>
      <c r="N814" s="12">
        <v>1</v>
      </c>
      <c r="O814" s="12">
        <v>1</v>
      </c>
      <c r="P814" s="12">
        <v>1</v>
      </c>
      <c r="Q814" s="2">
        <f t="shared" si="471"/>
        <v>3</v>
      </c>
      <c r="R814" s="41">
        <f t="shared" si="472"/>
        <v>780</v>
      </c>
      <c r="S814" s="12">
        <v>1</v>
      </c>
      <c r="T814" s="12">
        <v>1</v>
      </c>
      <c r="U814" s="12">
        <v>1</v>
      </c>
      <c r="V814" s="19">
        <f t="shared" si="473"/>
        <v>3</v>
      </c>
      <c r="W814" s="41">
        <f t="shared" si="474"/>
        <v>780</v>
      </c>
      <c r="X814" s="21">
        <f t="shared" si="465"/>
        <v>12</v>
      </c>
      <c r="Y814" s="24"/>
      <c r="Z814" s="32"/>
      <c r="AA814" s="251">
        <v>260</v>
      </c>
      <c r="AB814" s="27">
        <f t="shared" si="466"/>
        <v>3120</v>
      </c>
    </row>
    <row r="815" spans="1:28" ht="15" customHeight="1">
      <c r="A815" s="254">
        <v>13</v>
      </c>
      <c r="B815" s="261" t="s">
        <v>145</v>
      </c>
      <c r="C815" s="23" t="s">
        <v>124</v>
      </c>
      <c r="D815" s="9">
        <v>1</v>
      </c>
      <c r="E815" s="9"/>
      <c r="F815" s="9"/>
      <c r="G815" s="2">
        <f t="shared" si="467"/>
        <v>1</v>
      </c>
      <c r="H815" s="41">
        <f t="shared" si="468"/>
        <v>445</v>
      </c>
      <c r="I815" s="12">
        <v>1</v>
      </c>
      <c r="J815" s="12"/>
      <c r="K815" s="12"/>
      <c r="L815" s="2">
        <f t="shared" si="469"/>
        <v>1</v>
      </c>
      <c r="M815" s="41">
        <f t="shared" si="470"/>
        <v>445</v>
      </c>
      <c r="N815" s="12">
        <v>1</v>
      </c>
      <c r="O815" s="12"/>
      <c r="P815" s="12"/>
      <c r="Q815" s="2">
        <f t="shared" si="471"/>
        <v>1</v>
      </c>
      <c r="R815" s="41">
        <f t="shared" si="472"/>
        <v>445</v>
      </c>
      <c r="S815" s="12">
        <v>1</v>
      </c>
      <c r="T815" s="12"/>
      <c r="U815" s="12"/>
      <c r="V815" s="19">
        <f t="shared" si="473"/>
        <v>1</v>
      </c>
      <c r="W815" s="41">
        <f t="shared" si="474"/>
        <v>445</v>
      </c>
      <c r="X815" s="21">
        <f t="shared" si="465"/>
        <v>4</v>
      </c>
      <c r="Y815" s="24"/>
      <c r="Z815" s="32"/>
      <c r="AA815" s="251">
        <v>445</v>
      </c>
      <c r="AB815" s="27">
        <f t="shared" si="466"/>
        <v>1780</v>
      </c>
    </row>
    <row r="816" spans="1:28" ht="15" customHeight="1">
      <c r="A816" s="254">
        <v>14</v>
      </c>
      <c r="B816" s="261" t="s">
        <v>275</v>
      </c>
      <c r="C816" s="23" t="s">
        <v>274</v>
      </c>
      <c r="D816" s="9">
        <v>1</v>
      </c>
      <c r="E816" s="9">
        <v>1</v>
      </c>
      <c r="F816" s="9">
        <v>1</v>
      </c>
      <c r="G816" s="2">
        <f t="shared" si="467"/>
        <v>3</v>
      </c>
      <c r="H816" s="41">
        <f t="shared" si="468"/>
        <v>1980</v>
      </c>
      <c r="I816" s="12">
        <v>1</v>
      </c>
      <c r="J816" s="12">
        <v>1</v>
      </c>
      <c r="K816" s="12">
        <v>1</v>
      </c>
      <c r="L816" s="2">
        <f t="shared" si="469"/>
        <v>3</v>
      </c>
      <c r="M816" s="41">
        <f t="shared" si="470"/>
        <v>1980</v>
      </c>
      <c r="N816" s="12">
        <v>1</v>
      </c>
      <c r="O816" s="12">
        <v>1</v>
      </c>
      <c r="P816" s="12">
        <v>1</v>
      </c>
      <c r="Q816" s="2">
        <f t="shared" si="471"/>
        <v>3</v>
      </c>
      <c r="R816" s="41">
        <f t="shared" si="472"/>
        <v>1980</v>
      </c>
      <c r="S816" s="12">
        <v>1</v>
      </c>
      <c r="T816" s="12">
        <v>1</v>
      </c>
      <c r="U816" s="12">
        <v>1</v>
      </c>
      <c r="V816" s="19">
        <f t="shared" si="473"/>
        <v>3</v>
      </c>
      <c r="W816" s="41">
        <f t="shared" si="474"/>
        <v>1980</v>
      </c>
      <c r="X816" s="21">
        <f t="shared" si="465"/>
        <v>12</v>
      </c>
      <c r="Y816" s="24"/>
      <c r="Z816" s="32"/>
      <c r="AA816" s="251">
        <v>660</v>
      </c>
      <c r="AB816" s="27">
        <f t="shared" si="466"/>
        <v>7920</v>
      </c>
    </row>
    <row r="817" spans="1:28" ht="15" customHeight="1">
      <c r="A817" s="254">
        <v>15</v>
      </c>
      <c r="B817" s="261" t="s">
        <v>136</v>
      </c>
      <c r="C817" s="23" t="s">
        <v>124</v>
      </c>
      <c r="D817" s="9">
        <v>3</v>
      </c>
      <c r="E817" s="9">
        <v>3</v>
      </c>
      <c r="F817" s="9">
        <v>3</v>
      </c>
      <c r="G817" s="2">
        <f t="shared" si="467"/>
        <v>9</v>
      </c>
      <c r="H817" s="41">
        <f t="shared" si="468"/>
        <v>525.06000000000006</v>
      </c>
      <c r="I817" s="12">
        <v>3</v>
      </c>
      <c r="J817" s="12">
        <v>3</v>
      </c>
      <c r="K817" s="12">
        <v>3</v>
      </c>
      <c r="L817" s="2">
        <f t="shared" si="469"/>
        <v>9</v>
      </c>
      <c r="M817" s="41">
        <f t="shared" si="470"/>
        <v>525.06000000000006</v>
      </c>
      <c r="N817" s="12">
        <v>3</v>
      </c>
      <c r="O817" s="12">
        <v>3</v>
      </c>
      <c r="P817" s="12">
        <v>3</v>
      </c>
      <c r="Q817" s="2">
        <f t="shared" si="471"/>
        <v>9</v>
      </c>
      <c r="R817" s="41">
        <f t="shared" si="472"/>
        <v>525.06000000000006</v>
      </c>
      <c r="S817" s="12">
        <v>3</v>
      </c>
      <c r="T817" s="12">
        <v>3</v>
      </c>
      <c r="U817" s="12">
        <v>3</v>
      </c>
      <c r="V817" s="19">
        <f t="shared" si="473"/>
        <v>9</v>
      </c>
      <c r="W817" s="41">
        <f t="shared" si="474"/>
        <v>525.06000000000006</v>
      </c>
      <c r="X817" s="21">
        <f t="shared" si="465"/>
        <v>36</v>
      </c>
      <c r="Y817" s="24"/>
      <c r="Z817" s="32"/>
      <c r="AA817" s="251">
        <v>58.34</v>
      </c>
      <c r="AB817" s="27">
        <f t="shared" si="466"/>
        <v>2100.2400000000002</v>
      </c>
    </row>
    <row r="818" spans="1:28" ht="15" customHeight="1">
      <c r="A818" s="254">
        <v>16</v>
      </c>
      <c r="B818" s="261" t="s">
        <v>140</v>
      </c>
      <c r="C818" s="23" t="s">
        <v>124</v>
      </c>
      <c r="D818" s="9">
        <v>1</v>
      </c>
      <c r="E818" s="9"/>
      <c r="F818" s="9"/>
      <c r="G818" s="2">
        <f t="shared" si="467"/>
        <v>1</v>
      </c>
      <c r="H818" s="41">
        <f t="shared" si="468"/>
        <v>437</v>
      </c>
      <c r="I818" s="12">
        <v>1</v>
      </c>
      <c r="J818" s="12"/>
      <c r="K818" s="12"/>
      <c r="L818" s="2">
        <f t="shared" si="469"/>
        <v>1</v>
      </c>
      <c r="M818" s="41">
        <f t="shared" si="470"/>
        <v>437</v>
      </c>
      <c r="N818" s="12">
        <v>1</v>
      </c>
      <c r="O818" s="12"/>
      <c r="P818" s="12"/>
      <c r="Q818" s="2">
        <f t="shared" si="471"/>
        <v>1</v>
      </c>
      <c r="R818" s="41">
        <f t="shared" si="472"/>
        <v>437</v>
      </c>
      <c r="S818" s="12">
        <v>1</v>
      </c>
      <c r="T818" s="12"/>
      <c r="U818" s="12"/>
      <c r="V818" s="19">
        <f t="shared" si="473"/>
        <v>1</v>
      </c>
      <c r="W818" s="41">
        <f t="shared" si="474"/>
        <v>437</v>
      </c>
      <c r="X818" s="21">
        <f t="shared" si="465"/>
        <v>4</v>
      </c>
      <c r="Y818" s="24"/>
      <c r="Z818" s="32"/>
      <c r="AA818" s="251">
        <v>437</v>
      </c>
      <c r="AB818" s="27">
        <f t="shared" si="466"/>
        <v>1748</v>
      </c>
    </row>
    <row r="819" spans="1:28" ht="15" customHeight="1">
      <c r="A819" s="254">
        <v>17</v>
      </c>
      <c r="B819" s="261" t="s">
        <v>127</v>
      </c>
      <c r="C819" s="23" t="s">
        <v>124</v>
      </c>
      <c r="D819" s="9">
        <v>2</v>
      </c>
      <c r="E819" s="9">
        <v>2</v>
      </c>
      <c r="F819" s="9">
        <v>2</v>
      </c>
      <c r="G819" s="2">
        <f t="shared" si="467"/>
        <v>6</v>
      </c>
      <c r="H819" s="41">
        <f t="shared" si="468"/>
        <v>1125</v>
      </c>
      <c r="I819" s="12">
        <v>2</v>
      </c>
      <c r="J819" s="12">
        <v>2</v>
      </c>
      <c r="K819" s="12">
        <v>2</v>
      </c>
      <c r="L819" s="2">
        <f t="shared" si="469"/>
        <v>6</v>
      </c>
      <c r="M819" s="41">
        <f t="shared" si="470"/>
        <v>1125</v>
      </c>
      <c r="N819" s="12">
        <v>2</v>
      </c>
      <c r="O819" s="12">
        <v>2</v>
      </c>
      <c r="P819" s="12">
        <v>2</v>
      </c>
      <c r="Q819" s="2">
        <f t="shared" si="471"/>
        <v>6</v>
      </c>
      <c r="R819" s="41">
        <f t="shared" si="472"/>
        <v>1125</v>
      </c>
      <c r="S819" s="12">
        <v>2</v>
      </c>
      <c r="T819" s="12">
        <v>2</v>
      </c>
      <c r="U819" s="12">
        <v>2</v>
      </c>
      <c r="V819" s="19">
        <f t="shared" si="473"/>
        <v>6</v>
      </c>
      <c r="W819" s="41">
        <f t="shared" si="474"/>
        <v>1125</v>
      </c>
      <c r="X819" s="21">
        <f t="shared" si="465"/>
        <v>24</v>
      </c>
      <c r="Y819" s="24"/>
      <c r="Z819" s="32"/>
      <c r="AA819" s="251">
        <v>187.5</v>
      </c>
      <c r="AB819" s="27">
        <f t="shared" si="466"/>
        <v>4500</v>
      </c>
    </row>
    <row r="820" spans="1:28" ht="15" customHeight="1">
      <c r="A820" s="254">
        <v>18</v>
      </c>
      <c r="B820" s="261" t="s">
        <v>131</v>
      </c>
      <c r="C820" s="23" t="s">
        <v>124</v>
      </c>
      <c r="D820" s="9">
        <v>1</v>
      </c>
      <c r="E820" s="9">
        <v>1</v>
      </c>
      <c r="F820" s="9">
        <v>1</v>
      </c>
      <c r="G820" s="2">
        <f t="shared" si="467"/>
        <v>3</v>
      </c>
      <c r="H820" s="41">
        <f t="shared" si="468"/>
        <v>1200</v>
      </c>
      <c r="I820" s="12">
        <v>1</v>
      </c>
      <c r="J820" s="12">
        <v>1</v>
      </c>
      <c r="K820" s="12">
        <v>1</v>
      </c>
      <c r="L820" s="2">
        <f t="shared" si="469"/>
        <v>3</v>
      </c>
      <c r="M820" s="41">
        <f t="shared" si="470"/>
        <v>1200</v>
      </c>
      <c r="N820" s="12">
        <v>1</v>
      </c>
      <c r="O820" s="12">
        <v>1</v>
      </c>
      <c r="P820" s="12">
        <v>1</v>
      </c>
      <c r="Q820" s="2">
        <f t="shared" si="471"/>
        <v>3</v>
      </c>
      <c r="R820" s="41">
        <f t="shared" si="472"/>
        <v>1200</v>
      </c>
      <c r="S820" s="12">
        <v>1</v>
      </c>
      <c r="T820" s="12">
        <v>1</v>
      </c>
      <c r="U820" s="12">
        <v>1</v>
      </c>
      <c r="V820" s="19">
        <f t="shared" si="473"/>
        <v>3</v>
      </c>
      <c r="W820" s="41">
        <f t="shared" si="474"/>
        <v>1200</v>
      </c>
      <c r="X820" s="21">
        <f t="shared" si="465"/>
        <v>12</v>
      </c>
      <c r="Y820" s="24"/>
      <c r="Z820" s="32"/>
      <c r="AA820" s="251">
        <v>400</v>
      </c>
      <c r="AB820" s="27">
        <f t="shared" si="466"/>
        <v>4800</v>
      </c>
    </row>
    <row r="821" spans="1:28" ht="15" customHeight="1">
      <c r="A821" s="254">
        <v>19</v>
      </c>
      <c r="B821" s="261" t="s">
        <v>128</v>
      </c>
      <c r="C821" s="23" t="s">
        <v>124</v>
      </c>
      <c r="D821" s="9">
        <v>2</v>
      </c>
      <c r="E821" s="9">
        <v>2</v>
      </c>
      <c r="F821" s="9">
        <v>2</v>
      </c>
      <c r="G821" s="2">
        <f t="shared" si="467"/>
        <v>6</v>
      </c>
      <c r="H821" s="41">
        <f t="shared" si="468"/>
        <v>852</v>
      </c>
      <c r="I821" s="12">
        <v>2</v>
      </c>
      <c r="J821" s="12">
        <v>2</v>
      </c>
      <c r="K821" s="12">
        <v>2</v>
      </c>
      <c r="L821" s="2">
        <f t="shared" si="469"/>
        <v>6</v>
      </c>
      <c r="M821" s="41">
        <f t="shared" si="470"/>
        <v>852</v>
      </c>
      <c r="N821" s="12">
        <v>2</v>
      </c>
      <c r="O821" s="12">
        <v>2</v>
      </c>
      <c r="P821" s="12">
        <v>2</v>
      </c>
      <c r="Q821" s="2">
        <f t="shared" si="471"/>
        <v>6</v>
      </c>
      <c r="R821" s="41">
        <f t="shared" si="472"/>
        <v>852</v>
      </c>
      <c r="S821" s="12">
        <v>2</v>
      </c>
      <c r="T821" s="12">
        <v>2</v>
      </c>
      <c r="U821" s="12">
        <v>2</v>
      </c>
      <c r="V821" s="19">
        <f t="shared" si="473"/>
        <v>6</v>
      </c>
      <c r="W821" s="41">
        <f t="shared" si="474"/>
        <v>852</v>
      </c>
      <c r="X821" s="21">
        <f t="shared" si="465"/>
        <v>24</v>
      </c>
      <c r="Y821" s="24"/>
      <c r="Z821" s="32"/>
      <c r="AA821" s="251">
        <v>142</v>
      </c>
      <c r="AB821" s="27">
        <f t="shared" si="466"/>
        <v>3408</v>
      </c>
    </row>
    <row r="822" spans="1:28" ht="15" customHeight="1">
      <c r="A822" s="254">
        <v>20</v>
      </c>
      <c r="B822" s="261" t="s">
        <v>141</v>
      </c>
      <c r="C822" s="23" t="s">
        <v>124</v>
      </c>
      <c r="D822" s="9">
        <v>1</v>
      </c>
      <c r="E822" s="9">
        <v>1</v>
      </c>
      <c r="F822" s="9">
        <v>1</v>
      </c>
      <c r="G822" s="2">
        <f t="shared" si="467"/>
        <v>3</v>
      </c>
      <c r="H822" s="41">
        <f t="shared" si="468"/>
        <v>2295</v>
      </c>
      <c r="I822" s="12">
        <v>1</v>
      </c>
      <c r="J822" s="12">
        <v>1</v>
      </c>
      <c r="K822" s="12">
        <v>1</v>
      </c>
      <c r="L822" s="2">
        <f t="shared" si="469"/>
        <v>3</v>
      </c>
      <c r="M822" s="41">
        <f t="shared" si="470"/>
        <v>2295</v>
      </c>
      <c r="N822" s="12">
        <v>1</v>
      </c>
      <c r="O822" s="12">
        <v>1</v>
      </c>
      <c r="P822" s="12">
        <v>1</v>
      </c>
      <c r="Q822" s="2">
        <f t="shared" si="471"/>
        <v>3</v>
      </c>
      <c r="R822" s="41">
        <f t="shared" si="472"/>
        <v>2295</v>
      </c>
      <c r="S822" s="12">
        <v>1</v>
      </c>
      <c r="T822" s="12">
        <v>1</v>
      </c>
      <c r="U822" s="12">
        <v>1</v>
      </c>
      <c r="V822" s="19">
        <f t="shared" si="473"/>
        <v>3</v>
      </c>
      <c r="W822" s="41">
        <f t="shared" si="474"/>
        <v>2295</v>
      </c>
      <c r="X822" s="21">
        <f t="shared" si="465"/>
        <v>12</v>
      </c>
      <c r="Y822" s="24"/>
      <c r="Z822" s="32"/>
      <c r="AA822" s="251">
        <v>765</v>
      </c>
      <c r="AB822" s="27">
        <f t="shared" si="466"/>
        <v>9180</v>
      </c>
    </row>
    <row r="823" spans="1:28" ht="15" customHeight="1">
      <c r="A823" s="254">
        <v>21</v>
      </c>
      <c r="B823" s="261" t="s">
        <v>130</v>
      </c>
      <c r="C823" s="23" t="s">
        <v>124</v>
      </c>
      <c r="D823" s="9">
        <v>1</v>
      </c>
      <c r="E823" s="9">
        <v>1</v>
      </c>
      <c r="F823" s="9">
        <v>1</v>
      </c>
      <c r="G823" s="2">
        <f t="shared" si="467"/>
        <v>3</v>
      </c>
      <c r="H823" s="41">
        <f t="shared" si="468"/>
        <v>1227</v>
      </c>
      <c r="I823" s="12">
        <v>1</v>
      </c>
      <c r="J823" s="12">
        <v>1</v>
      </c>
      <c r="K823" s="12">
        <v>1</v>
      </c>
      <c r="L823" s="2">
        <f t="shared" si="469"/>
        <v>3</v>
      </c>
      <c r="M823" s="41">
        <f t="shared" si="470"/>
        <v>1227</v>
      </c>
      <c r="N823" s="12">
        <v>1</v>
      </c>
      <c r="O823" s="12">
        <v>1</v>
      </c>
      <c r="P823" s="12">
        <v>1</v>
      </c>
      <c r="Q823" s="2">
        <f t="shared" si="471"/>
        <v>3</v>
      </c>
      <c r="R823" s="41">
        <f t="shared" si="472"/>
        <v>1227</v>
      </c>
      <c r="S823" s="12">
        <v>1</v>
      </c>
      <c r="T823" s="12">
        <v>1</v>
      </c>
      <c r="U823" s="12">
        <v>1</v>
      </c>
      <c r="V823" s="19">
        <f t="shared" si="473"/>
        <v>3</v>
      </c>
      <c r="W823" s="41">
        <f t="shared" si="474"/>
        <v>1227</v>
      </c>
      <c r="X823" s="21">
        <f t="shared" si="465"/>
        <v>12</v>
      </c>
      <c r="Y823" s="24"/>
      <c r="Z823" s="32"/>
      <c r="AA823" s="251">
        <v>409</v>
      </c>
      <c r="AB823" s="27">
        <f t="shared" si="466"/>
        <v>4908</v>
      </c>
    </row>
    <row r="824" spans="1:28" ht="15" customHeight="1">
      <c r="A824" s="254">
        <v>22</v>
      </c>
      <c r="B824" s="261" t="s">
        <v>142</v>
      </c>
      <c r="C824" s="23" t="s">
        <v>124</v>
      </c>
      <c r="D824" s="9">
        <v>1</v>
      </c>
      <c r="E824" s="9">
        <v>1</v>
      </c>
      <c r="F824" s="9">
        <v>1</v>
      </c>
      <c r="G824" s="2">
        <f t="shared" si="467"/>
        <v>3</v>
      </c>
      <c r="H824" s="41">
        <f t="shared" si="468"/>
        <v>1740</v>
      </c>
      <c r="I824" s="12">
        <v>1</v>
      </c>
      <c r="J824" s="12">
        <v>1</v>
      </c>
      <c r="K824" s="12">
        <v>1</v>
      </c>
      <c r="L824" s="2">
        <f t="shared" si="469"/>
        <v>3</v>
      </c>
      <c r="M824" s="41">
        <f t="shared" si="470"/>
        <v>1740</v>
      </c>
      <c r="N824" s="12">
        <v>1</v>
      </c>
      <c r="O824" s="12">
        <v>1</v>
      </c>
      <c r="P824" s="12">
        <v>1</v>
      </c>
      <c r="Q824" s="2">
        <f t="shared" si="471"/>
        <v>3</v>
      </c>
      <c r="R824" s="41">
        <f t="shared" si="472"/>
        <v>1740</v>
      </c>
      <c r="S824" s="12">
        <v>1</v>
      </c>
      <c r="T824" s="12">
        <v>1</v>
      </c>
      <c r="U824" s="12">
        <v>1</v>
      </c>
      <c r="V824" s="19">
        <f t="shared" si="473"/>
        <v>3</v>
      </c>
      <c r="W824" s="41">
        <f t="shared" si="474"/>
        <v>1740</v>
      </c>
      <c r="X824" s="21">
        <f t="shared" si="465"/>
        <v>12</v>
      </c>
      <c r="Y824" s="24"/>
      <c r="Z824" s="32"/>
      <c r="AA824" s="251">
        <v>580</v>
      </c>
      <c r="AB824" s="27">
        <f t="shared" si="466"/>
        <v>6960</v>
      </c>
    </row>
    <row r="825" spans="1:28" ht="15" customHeight="1">
      <c r="A825" s="254">
        <v>23</v>
      </c>
      <c r="B825" s="261" t="s">
        <v>129</v>
      </c>
      <c r="C825" s="23" t="s">
        <v>124</v>
      </c>
      <c r="D825" s="9">
        <v>2</v>
      </c>
      <c r="E825" s="9">
        <v>2</v>
      </c>
      <c r="F825" s="9">
        <v>2</v>
      </c>
      <c r="G825" s="2">
        <f t="shared" si="467"/>
        <v>6</v>
      </c>
      <c r="H825" s="41">
        <f t="shared" si="468"/>
        <v>355.5</v>
      </c>
      <c r="I825" s="12">
        <v>2</v>
      </c>
      <c r="J825" s="12">
        <v>2</v>
      </c>
      <c r="K825" s="12">
        <v>2</v>
      </c>
      <c r="L825" s="2">
        <f t="shared" si="469"/>
        <v>6</v>
      </c>
      <c r="M825" s="41">
        <f t="shared" si="470"/>
        <v>355.5</v>
      </c>
      <c r="N825" s="12">
        <v>2</v>
      </c>
      <c r="O825" s="12">
        <v>2</v>
      </c>
      <c r="P825" s="12">
        <v>2</v>
      </c>
      <c r="Q825" s="2">
        <f t="shared" si="471"/>
        <v>6</v>
      </c>
      <c r="R825" s="41">
        <f t="shared" si="472"/>
        <v>355.5</v>
      </c>
      <c r="S825" s="12">
        <v>2</v>
      </c>
      <c r="T825" s="12">
        <v>2</v>
      </c>
      <c r="U825" s="12">
        <v>2</v>
      </c>
      <c r="V825" s="19">
        <f t="shared" si="473"/>
        <v>6</v>
      </c>
      <c r="W825" s="41">
        <f t="shared" si="474"/>
        <v>355.5</v>
      </c>
      <c r="X825" s="21">
        <f t="shared" si="465"/>
        <v>24</v>
      </c>
      <c r="Y825" s="24"/>
      <c r="Z825" s="32"/>
      <c r="AA825" s="251">
        <v>59.25</v>
      </c>
      <c r="AB825" s="27">
        <f t="shared" si="466"/>
        <v>1422</v>
      </c>
    </row>
    <row r="826" spans="1:28" ht="15" customHeight="1">
      <c r="A826" s="254"/>
      <c r="B826" s="159"/>
      <c r="C826" s="23"/>
      <c r="D826" s="103"/>
      <c r="E826" s="103"/>
      <c r="F826" s="103"/>
      <c r="G826" s="104"/>
      <c r="H826" s="286"/>
      <c r="I826" s="286"/>
      <c r="J826" s="286"/>
      <c r="K826" s="286"/>
      <c r="L826" s="286"/>
      <c r="M826" s="286"/>
      <c r="N826" s="286"/>
      <c r="O826" s="286"/>
      <c r="P826" s="286"/>
      <c r="Q826" s="286"/>
      <c r="R826" s="286"/>
      <c r="S826" s="286"/>
      <c r="T826" s="286"/>
      <c r="U826" s="286"/>
      <c r="V826" s="331"/>
      <c r="W826" s="285"/>
      <c r="X826" s="142"/>
      <c r="Y826" s="147"/>
      <c r="Z826" s="146"/>
      <c r="AA826" s="235"/>
      <c r="AB826" s="81"/>
    </row>
    <row r="827" spans="1:28" ht="15" customHeight="1">
      <c r="A827" s="254"/>
      <c r="B827" s="258" t="s">
        <v>245</v>
      </c>
      <c r="C827" s="23"/>
      <c r="D827" s="9"/>
      <c r="E827" s="9"/>
      <c r="F827" s="9"/>
      <c r="G827" s="12"/>
      <c r="H827" s="11"/>
      <c r="I827" s="12"/>
      <c r="J827" s="12"/>
      <c r="K827" s="12"/>
      <c r="L827" s="12"/>
      <c r="M827" s="11"/>
      <c r="N827" s="12"/>
      <c r="O827" s="12"/>
      <c r="P827" s="12"/>
      <c r="Q827" s="12"/>
      <c r="R827" s="11"/>
      <c r="S827" s="12"/>
      <c r="T827" s="12"/>
      <c r="U827" s="12"/>
      <c r="V827" s="19"/>
      <c r="W827" s="41"/>
      <c r="X827" s="21"/>
      <c r="Y827" s="24"/>
      <c r="Z827" s="32"/>
      <c r="AA827" s="59"/>
      <c r="AB827" s="27"/>
    </row>
    <row r="828" spans="1:28" ht="15" customHeight="1">
      <c r="A828" s="254">
        <v>1</v>
      </c>
      <c r="B828" s="260" t="s">
        <v>263</v>
      </c>
      <c r="C828" s="23" t="s">
        <v>264</v>
      </c>
      <c r="D828" s="9"/>
      <c r="E828" s="9"/>
      <c r="F828" s="9"/>
      <c r="G828" s="45">
        <f t="shared" ref="G828" si="475">SUM(D828:F828)</f>
        <v>0</v>
      </c>
      <c r="H828" s="41">
        <f t="shared" ref="H828" si="476">G828*AA828</f>
        <v>0</v>
      </c>
      <c r="I828" s="12">
        <v>1</v>
      </c>
      <c r="J828" s="12"/>
      <c r="K828" s="12"/>
      <c r="L828" s="45">
        <f t="shared" ref="L828" si="477">SUM(I828:K828)</f>
        <v>1</v>
      </c>
      <c r="M828" s="41">
        <f t="shared" ref="M828" si="478">L828*AA828</f>
        <v>5000</v>
      </c>
      <c r="N828" s="45"/>
      <c r="O828" s="45"/>
      <c r="P828" s="45"/>
      <c r="Q828" s="45">
        <f t="shared" ref="Q828:Q844" si="479">SUM(N828:P828)</f>
        <v>0</v>
      </c>
      <c r="R828" s="41">
        <f t="shared" ref="R828:R844" si="480">Q828*AA828</f>
        <v>0</v>
      </c>
      <c r="S828" s="45"/>
      <c r="T828" s="45"/>
      <c r="U828" s="45"/>
      <c r="V828" s="46">
        <f t="shared" ref="V828:V844" si="481">SUM(S828:U828)</f>
        <v>0</v>
      </c>
      <c r="W828" s="41">
        <f t="shared" ref="W828:W844" si="482">V828*AA828</f>
        <v>0</v>
      </c>
      <c r="X828" s="47">
        <f t="shared" ref="X828:X844" si="483">G828+L828+Q828+V828</f>
        <v>1</v>
      </c>
      <c r="Y828" s="24"/>
      <c r="Z828" s="32"/>
      <c r="AA828" s="251">
        <v>5000</v>
      </c>
      <c r="AB828" s="27">
        <f t="shared" ref="AB828:AB844" si="484">X828*AA828</f>
        <v>5000</v>
      </c>
    </row>
    <row r="829" spans="1:28" ht="15" customHeight="1">
      <c r="A829" s="254">
        <v>2</v>
      </c>
      <c r="B829" s="261" t="s">
        <v>257</v>
      </c>
      <c r="C829" s="23" t="s">
        <v>39</v>
      </c>
      <c r="D829" s="9"/>
      <c r="E829" s="9">
        <v>16</v>
      </c>
      <c r="F829" s="9"/>
      <c r="G829" s="45">
        <f t="shared" ref="G829:G844" si="485">SUM(D829:F829)</f>
        <v>16</v>
      </c>
      <c r="H829" s="41">
        <f t="shared" ref="H829:H844" si="486">G829*AA829</f>
        <v>8704</v>
      </c>
      <c r="I829" s="12"/>
      <c r="J829" s="12"/>
      <c r="K829" s="12"/>
      <c r="L829" s="45">
        <f t="shared" ref="L829:L844" si="487">SUM(I829:K829)</f>
        <v>0</v>
      </c>
      <c r="M829" s="41">
        <f t="shared" ref="M829:M844" si="488">L829*AA829</f>
        <v>0</v>
      </c>
      <c r="N829" s="45"/>
      <c r="O829" s="45"/>
      <c r="P829" s="45"/>
      <c r="Q829" s="45">
        <f t="shared" si="479"/>
        <v>0</v>
      </c>
      <c r="R829" s="41">
        <f t="shared" si="480"/>
        <v>0</v>
      </c>
      <c r="S829" s="45"/>
      <c r="T829" s="45"/>
      <c r="U829" s="45"/>
      <c r="V829" s="46">
        <f t="shared" si="481"/>
        <v>0</v>
      </c>
      <c r="W829" s="41">
        <f t="shared" si="482"/>
        <v>0</v>
      </c>
      <c r="X829" s="47">
        <f t="shared" si="483"/>
        <v>16</v>
      </c>
      <c r="Y829" s="24"/>
      <c r="Z829" s="32"/>
      <c r="AA829" s="251">
        <v>544</v>
      </c>
      <c r="AB829" s="27">
        <f t="shared" si="484"/>
        <v>8704</v>
      </c>
    </row>
    <row r="830" spans="1:28" ht="15" customHeight="1">
      <c r="A830" s="254">
        <v>3</v>
      </c>
      <c r="B830" s="261" t="s">
        <v>254</v>
      </c>
      <c r="C830" s="23" t="s">
        <v>39</v>
      </c>
      <c r="D830" s="9"/>
      <c r="E830" s="9">
        <v>31</v>
      </c>
      <c r="F830" s="9"/>
      <c r="G830" s="45">
        <f t="shared" si="485"/>
        <v>31</v>
      </c>
      <c r="H830" s="41">
        <f t="shared" si="486"/>
        <v>68200</v>
      </c>
      <c r="I830" s="12"/>
      <c r="J830" s="12"/>
      <c r="K830" s="12"/>
      <c r="L830" s="45">
        <f t="shared" si="487"/>
        <v>0</v>
      </c>
      <c r="M830" s="41">
        <f t="shared" si="488"/>
        <v>0</v>
      </c>
      <c r="N830" s="45"/>
      <c r="O830" s="45"/>
      <c r="P830" s="45"/>
      <c r="Q830" s="45">
        <f t="shared" si="479"/>
        <v>0</v>
      </c>
      <c r="R830" s="41">
        <f t="shared" si="480"/>
        <v>0</v>
      </c>
      <c r="S830" s="45"/>
      <c r="T830" s="45"/>
      <c r="U830" s="45"/>
      <c r="V830" s="46">
        <f t="shared" si="481"/>
        <v>0</v>
      </c>
      <c r="W830" s="41">
        <f t="shared" si="482"/>
        <v>0</v>
      </c>
      <c r="X830" s="47">
        <f t="shared" si="483"/>
        <v>31</v>
      </c>
      <c r="Y830" s="24"/>
      <c r="Z830" s="32"/>
      <c r="AA830" s="251">
        <v>2200</v>
      </c>
      <c r="AB830" s="27">
        <f t="shared" si="484"/>
        <v>68200</v>
      </c>
    </row>
    <row r="831" spans="1:28" ht="15" customHeight="1">
      <c r="A831" s="254">
        <v>4</v>
      </c>
      <c r="B831" s="261" t="s">
        <v>251</v>
      </c>
      <c r="C831" s="23" t="s">
        <v>39</v>
      </c>
      <c r="D831" s="9"/>
      <c r="E831" s="9">
        <v>31</v>
      </c>
      <c r="F831" s="9"/>
      <c r="G831" s="45">
        <f t="shared" si="485"/>
        <v>31</v>
      </c>
      <c r="H831" s="41">
        <f t="shared" si="486"/>
        <v>17794</v>
      </c>
      <c r="I831" s="12"/>
      <c r="J831" s="12"/>
      <c r="K831" s="12"/>
      <c r="L831" s="45">
        <f t="shared" si="487"/>
        <v>0</v>
      </c>
      <c r="M831" s="41">
        <f t="shared" si="488"/>
        <v>0</v>
      </c>
      <c r="N831" s="45"/>
      <c r="O831" s="45"/>
      <c r="P831" s="45"/>
      <c r="Q831" s="45">
        <f t="shared" si="479"/>
        <v>0</v>
      </c>
      <c r="R831" s="41">
        <f t="shared" si="480"/>
        <v>0</v>
      </c>
      <c r="S831" s="45"/>
      <c r="T831" s="45"/>
      <c r="U831" s="45"/>
      <c r="V831" s="46">
        <f t="shared" si="481"/>
        <v>0</v>
      </c>
      <c r="W831" s="41">
        <f t="shared" si="482"/>
        <v>0</v>
      </c>
      <c r="X831" s="47">
        <f t="shared" si="483"/>
        <v>31</v>
      </c>
      <c r="Y831" s="24"/>
      <c r="Z831" s="32"/>
      <c r="AA831" s="251">
        <v>574</v>
      </c>
      <c r="AB831" s="27">
        <f t="shared" si="484"/>
        <v>17794</v>
      </c>
    </row>
    <row r="832" spans="1:28" ht="15" customHeight="1">
      <c r="A832" s="254">
        <v>5</v>
      </c>
      <c r="B832" s="261" t="s">
        <v>262</v>
      </c>
      <c r="C832" s="23" t="s">
        <v>39</v>
      </c>
      <c r="D832" s="9"/>
      <c r="E832" s="9">
        <v>3</v>
      </c>
      <c r="F832" s="9"/>
      <c r="G832" s="45">
        <f t="shared" si="485"/>
        <v>3</v>
      </c>
      <c r="H832" s="41">
        <f t="shared" si="486"/>
        <v>1200</v>
      </c>
      <c r="I832" s="12"/>
      <c r="J832" s="12"/>
      <c r="K832" s="12"/>
      <c r="L832" s="45">
        <f t="shared" si="487"/>
        <v>0</v>
      </c>
      <c r="M832" s="41">
        <f t="shared" si="488"/>
        <v>0</v>
      </c>
      <c r="N832" s="45"/>
      <c r="O832" s="45"/>
      <c r="P832" s="45"/>
      <c r="Q832" s="45">
        <f t="shared" si="479"/>
        <v>0</v>
      </c>
      <c r="R832" s="41">
        <f t="shared" si="480"/>
        <v>0</v>
      </c>
      <c r="S832" s="45"/>
      <c r="T832" s="45"/>
      <c r="U832" s="45"/>
      <c r="V832" s="46">
        <f t="shared" si="481"/>
        <v>0</v>
      </c>
      <c r="W832" s="41">
        <f t="shared" si="482"/>
        <v>0</v>
      </c>
      <c r="X832" s="47">
        <f t="shared" si="483"/>
        <v>3</v>
      </c>
      <c r="Y832" s="24"/>
      <c r="Z832" s="32"/>
      <c r="AA832" s="251">
        <v>400</v>
      </c>
      <c r="AB832" s="27">
        <f t="shared" si="484"/>
        <v>1200</v>
      </c>
    </row>
    <row r="833" spans="1:28" ht="15" customHeight="1">
      <c r="A833" s="254">
        <v>6</v>
      </c>
      <c r="B833" s="261" t="s">
        <v>248</v>
      </c>
      <c r="C833" s="23" t="s">
        <v>39</v>
      </c>
      <c r="D833" s="9"/>
      <c r="E833" s="9">
        <v>31</v>
      </c>
      <c r="F833" s="9"/>
      <c r="G833" s="45">
        <f t="shared" si="485"/>
        <v>31</v>
      </c>
      <c r="H833" s="41">
        <f t="shared" si="486"/>
        <v>13950</v>
      </c>
      <c r="I833" s="12"/>
      <c r="J833" s="12"/>
      <c r="K833" s="12"/>
      <c r="L833" s="45">
        <f t="shared" si="487"/>
        <v>0</v>
      </c>
      <c r="M833" s="41">
        <f t="shared" si="488"/>
        <v>0</v>
      </c>
      <c r="N833" s="45"/>
      <c r="O833" s="45"/>
      <c r="P833" s="45"/>
      <c r="Q833" s="45">
        <f t="shared" si="479"/>
        <v>0</v>
      </c>
      <c r="R833" s="41">
        <f t="shared" si="480"/>
        <v>0</v>
      </c>
      <c r="S833" s="45"/>
      <c r="T833" s="45"/>
      <c r="U833" s="45"/>
      <c r="V833" s="46">
        <f t="shared" si="481"/>
        <v>0</v>
      </c>
      <c r="W833" s="41">
        <f t="shared" si="482"/>
        <v>0</v>
      </c>
      <c r="X833" s="47">
        <f t="shared" si="483"/>
        <v>31</v>
      </c>
      <c r="Y833" s="24"/>
      <c r="Z833" s="32"/>
      <c r="AA833" s="251">
        <v>450</v>
      </c>
      <c r="AB833" s="27">
        <f t="shared" si="484"/>
        <v>13950</v>
      </c>
    </row>
    <row r="834" spans="1:28" ht="15" customHeight="1">
      <c r="A834" s="254">
        <v>7</v>
      </c>
      <c r="B834" s="261" t="s">
        <v>255</v>
      </c>
      <c r="C834" s="23" t="s">
        <v>39</v>
      </c>
      <c r="D834" s="9"/>
      <c r="E834" s="9">
        <v>31</v>
      </c>
      <c r="F834" s="9"/>
      <c r="G834" s="45">
        <f t="shared" si="485"/>
        <v>31</v>
      </c>
      <c r="H834" s="41">
        <f t="shared" si="486"/>
        <v>5890</v>
      </c>
      <c r="I834" s="12"/>
      <c r="J834" s="12"/>
      <c r="K834" s="12"/>
      <c r="L834" s="45">
        <f t="shared" si="487"/>
        <v>0</v>
      </c>
      <c r="M834" s="41">
        <f t="shared" si="488"/>
        <v>0</v>
      </c>
      <c r="N834" s="45"/>
      <c r="O834" s="45"/>
      <c r="P834" s="45"/>
      <c r="Q834" s="45">
        <f t="shared" si="479"/>
        <v>0</v>
      </c>
      <c r="R834" s="41">
        <f t="shared" si="480"/>
        <v>0</v>
      </c>
      <c r="S834" s="45"/>
      <c r="T834" s="45"/>
      <c r="U834" s="45"/>
      <c r="V834" s="46">
        <f t="shared" si="481"/>
        <v>0</v>
      </c>
      <c r="W834" s="41">
        <f t="shared" si="482"/>
        <v>0</v>
      </c>
      <c r="X834" s="47">
        <f t="shared" si="483"/>
        <v>31</v>
      </c>
      <c r="Y834" s="24"/>
      <c r="Z834" s="32"/>
      <c r="AA834" s="251">
        <v>190</v>
      </c>
      <c r="AB834" s="27">
        <f t="shared" si="484"/>
        <v>5890</v>
      </c>
    </row>
    <row r="835" spans="1:28" ht="15" customHeight="1">
      <c r="A835" s="101">
        <v>8</v>
      </c>
      <c r="B835" s="255" t="s">
        <v>253</v>
      </c>
      <c r="C835" s="20" t="s">
        <v>39</v>
      </c>
      <c r="D835" s="1"/>
      <c r="E835" s="1">
        <v>31</v>
      </c>
      <c r="F835" s="1"/>
      <c r="G835" s="45">
        <f t="shared" si="485"/>
        <v>31</v>
      </c>
      <c r="H835" s="41">
        <f t="shared" si="486"/>
        <v>6200</v>
      </c>
      <c r="I835" s="2"/>
      <c r="J835" s="2"/>
      <c r="K835" s="2"/>
      <c r="L835" s="45">
        <f t="shared" si="487"/>
        <v>0</v>
      </c>
      <c r="M835" s="41">
        <f t="shared" si="488"/>
        <v>0</v>
      </c>
      <c r="N835" s="45"/>
      <c r="O835" s="45"/>
      <c r="P835" s="45"/>
      <c r="Q835" s="45">
        <f t="shared" si="479"/>
        <v>0</v>
      </c>
      <c r="R835" s="41">
        <f t="shared" si="480"/>
        <v>0</v>
      </c>
      <c r="S835" s="45"/>
      <c r="T835" s="45"/>
      <c r="U835" s="45"/>
      <c r="V835" s="46">
        <f t="shared" si="481"/>
        <v>0</v>
      </c>
      <c r="W835" s="41">
        <f t="shared" si="482"/>
        <v>0</v>
      </c>
      <c r="X835" s="47">
        <f t="shared" si="483"/>
        <v>31</v>
      </c>
      <c r="Y835" s="22"/>
      <c r="Z835" s="31"/>
      <c r="AA835" s="249">
        <v>200</v>
      </c>
      <c r="AB835" s="27">
        <f t="shared" si="484"/>
        <v>6200</v>
      </c>
    </row>
    <row r="836" spans="1:28" ht="15" customHeight="1">
      <c r="A836" s="130">
        <v>9</v>
      </c>
      <c r="B836" s="271" t="s">
        <v>252</v>
      </c>
      <c r="C836" s="38" t="s">
        <v>39</v>
      </c>
      <c r="D836" s="10"/>
      <c r="E836" s="10">
        <v>31</v>
      </c>
      <c r="F836" s="10"/>
      <c r="G836" s="46">
        <f t="shared" si="485"/>
        <v>31</v>
      </c>
      <c r="H836" s="357">
        <f t="shared" si="486"/>
        <v>6200</v>
      </c>
      <c r="I836" s="26"/>
      <c r="J836" s="26"/>
      <c r="K836" s="26"/>
      <c r="L836" s="46">
        <f t="shared" si="487"/>
        <v>0</v>
      </c>
      <c r="M836" s="357">
        <f t="shared" si="488"/>
        <v>0</v>
      </c>
      <c r="N836" s="46"/>
      <c r="O836" s="46"/>
      <c r="P836" s="46"/>
      <c r="Q836" s="46">
        <f t="shared" si="479"/>
        <v>0</v>
      </c>
      <c r="R836" s="357">
        <f t="shared" si="480"/>
        <v>0</v>
      </c>
      <c r="S836" s="46"/>
      <c r="T836" s="46"/>
      <c r="U836" s="46"/>
      <c r="V836" s="46">
        <f t="shared" si="481"/>
        <v>0</v>
      </c>
      <c r="W836" s="357">
        <f t="shared" si="482"/>
        <v>0</v>
      </c>
      <c r="X836" s="47">
        <f t="shared" si="483"/>
        <v>31</v>
      </c>
      <c r="Y836" s="24"/>
      <c r="Z836" s="39"/>
      <c r="AA836" s="272">
        <v>200</v>
      </c>
      <c r="AB836" s="34">
        <f t="shared" si="484"/>
        <v>6200</v>
      </c>
    </row>
    <row r="837" spans="1:28" ht="15" customHeight="1">
      <c r="A837" s="254">
        <v>10</v>
      </c>
      <c r="B837" s="261" t="s">
        <v>246</v>
      </c>
      <c r="C837" s="23" t="s">
        <v>39</v>
      </c>
      <c r="D837" s="9"/>
      <c r="E837" s="9">
        <v>31</v>
      </c>
      <c r="F837" s="9"/>
      <c r="G837" s="45">
        <f t="shared" si="485"/>
        <v>31</v>
      </c>
      <c r="H837" s="41">
        <f t="shared" si="486"/>
        <v>13950</v>
      </c>
      <c r="I837" s="12"/>
      <c r="J837" s="12"/>
      <c r="K837" s="12"/>
      <c r="L837" s="45">
        <f t="shared" si="487"/>
        <v>0</v>
      </c>
      <c r="M837" s="41">
        <f t="shared" si="488"/>
        <v>0</v>
      </c>
      <c r="N837" s="45"/>
      <c r="O837" s="45"/>
      <c r="P837" s="45"/>
      <c r="Q837" s="45">
        <f t="shared" si="479"/>
        <v>0</v>
      </c>
      <c r="R837" s="41">
        <f t="shared" si="480"/>
        <v>0</v>
      </c>
      <c r="S837" s="45"/>
      <c r="T837" s="45"/>
      <c r="U837" s="45"/>
      <c r="V837" s="46">
        <f t="shared" si="481"/>
        <v>0</v>
      </c>
      <c r="W837" s="41">
        <f t="shared" si="482"/>
        <v>0</v>
      </c>
      <c r="X837" s="47">
        <f t="shared" si="483"/>
        <v>31</v>
      </c>
      <c r="Y837" s="24"/>
      <c r="Z837" s="32"/>
      <c r="AA837" s="251">
        <v>450</v>
      </c>
      <c r="AB837" s="27">
        <f t="shared" si="484"/>
        <v>13950</v>
      </c>
    </row>
    <row r="838" spans="1:28" ht="15" customHeight="1">
      <c r="A838" s="254">
        <v>11</v>
      </c>
      <c r="B838" s="261" t="s">
        <v>247</v>
      </c>
      <c r="C838" s="23" t="s">
        <v>39</v>
      </c>
      <c r="D838" s="9"/>
      <c r="E838" s="9">
        <v>31</v>
      </c>
      <c r="F838" s="9"/>
      <c r="G838" s="45">
        <f t="shared" si="485"/>
        <v>31</v>
      </c>
      <c r="H838" s="41">
        <f t="shared" si="486"/>
        <v>11470</v>
      </c>
      <c r="I838" s="12"/>
      <c r="J838" s="12"/>
      <c r="K838" s="12"/>
      <c r="L838" s="45">
        <f t="shared" si="487"/>
        <v>0</v>
      </c>
      <c r="M838" s="41">
        <f t="shared" si="488"/>
        <v>0</v>
      </c>
      <c r="N838" s="45"/>
      <c r="O838" s="45"/>
      <c r="P838" s="45"/>
      <c r="Q838" s="45">
        <f t="shared" si="479"/>
        <v>0</v>
      </c>
      <c r="R838" s="41">
        <f t="shared" si="480"/>
        <v>0</v>
      </c>
      <c r="S838" s="45"/>
      <c r="T838" s="45"/>
      <c r="U838" s="45"/>
      <c r="V838" s="46">
        <f t="shared" si="481"/>
        <v>0</v>
      </c>
      <c r="W838" s="41">
        <f t="shared" si="482"/>
        <v>0</v>
      </c>
      <c r="X838" s="47">
        <f t="shared" si="483"/>
        <v>31</v>
      </c>
      <c r="Y838" s="24"/>
      <c r="Z838" s="32"/>
      <c r="AA838" s="251">
        <v>370</v>
      </c>
      <c r="AB838" s="27">
        <f t="shared" si="484"/>
        <v>11470</v>
      </c>
    </row>
    <row r="839" spans="1:28" ht="15" customHeight="1">
      <c r="A839" s="101">
        <v>12</v>
      </c>
      <c r="B839" s="255" t="s">
        <v>260</v>
      </c>
      <c r="C839" s="20" t="s">
        <v>41</v>
      </c>
      <c r="D839" s="1"/>
      <c r="E839" s="1">
        <v>1</v>
      </c>
      <c r="F839" s="1"/>
      <c r="G839" s="45">
        <f t="shared" si="485"/>
        <v>1</v>
      </c>
      <c r="H839" s="41">
        <f t="shared" si="486"/>
        <v>421</v>
      </c>
      <c r="I839" s="2"/>
      <c r="J839" s="2"/>
      <c r="K839" s="2"/>
      <c r="L839" s="45">
        <f t="shared" si="487"/>
        <v>0</v>
      </c>
      <c r="M839" s="41">
        <f t="shared" si="488"/>
        <v>0</v>
      </c>
      <c r="N839" s="45"/>
      <c r="O839" s="45"/>
      <c r="P839" s="45"/>
      <c r="Q839" s="45">
        <f t="shared" si="479"/>
        <v>0</v>
      </c>
      <c r="R839" s="41">
        <f t="shared" si="480"/>
        <v>0</v>
      </c>
      <c r="S839" s="45"/>
      <c r="T839" s="45"/>
      <c r="U839" s="45"/>
      <c r="V839" s="46">
        <f t="shared" si="481"/>
        <v>0</v>
      </c>
      <c r="W839" s="41">
        <f t="shared" si="482"/>
        <v>0</v>
      </c>
      <c r="X839" s="47">
        <f t="shared" si="483"/>
        <v>1</v>
      </c>
      <c r="Y839" s="22"/>
      <c r="Z839" s="31"/>
      <c r="AA839" s="249">
        <v>421</v>
      </c>
      <c r="AB839" s="27">
        <f t="shared" si="484"/>
        <v>421</v>
      </c>
    </row>
    <row r="840" spans="1:28" ht="15" customHeight="1">
      <c r="A840" s="101">
        <v>13</v>
      </c>
      <c r="B840" s="255" t="s">
        <v>250</v>
      </c>
      <c r="C840" s="20" t="s">
        <v>39</v>
      </c>
      <c r="D840" s="1"/>
      <c r="E840" s="1">
        <v>31</v>
      </c>
      <c r="F840" s="1"/>
      <c r="G840" s="45">
        <f t="shared" si="485"/>
        <v>31</v>
      </c>
      <c r="H840" s="41">
        <f t="shared" si="486"/>
        <v>31000</v>
      </c>
      <c r="I840" s="2"/>
      <c r="J840" s="2"/>
      <c r="K840" s="2"/>
      <c r="L840" s="45">
        <f t="shared" si="487"/>
        <v>0</v>
      </c>
      <c r="M840" s="41">
        <f t="shared" si="488"/>
        <v>0</v>
      </c>
      <c r="N840" s="45"/>
      <c r="O840" s="45"/>
      <c r="P840" s="45"/>
      <c r="Q840" s="45">
        <f t="shared" si="479"/>
        <v>0</v>
      </c>
      <c r="R840" s="41">
        <f t="shared" si="480"/>
        <v>0</v>
      </c>
      <c r="S840" s="45"/>
      <c r="T840" s="45"/>
      <c r="U840" s="45"/>
      <c r="V840" s="45">
        <f t="shared" si="481"/>
        <v>0</v>
      </c>
      <c r="W840" s="41">
        <f t="shared" si="482"/>
        <v>0</v>
      </c>
      <c r="X840" s="412">
        <f t="shared" si="483"/>
        <v>31</v>
      </c>
      <c r="Y840" s="36"/>
      <c r="Z840" s="31"/>
      <c r="AA840" s="249">
        <v>1000</v>
      </c>
      <c r="AB840" s="27">
        <f t="shared" si="484"/>
        <v>31000</v>
      </c>
    </row>
    <row r="841" spans="1:28" ht="15" customHeight="1">
      <c r="A841" s="130">
        <v>14</v>
      </c>
      <c r="B841" s="271" t="s">
        <v>259</v>
      </c>
      <c r="C841" s="38" t="s">
        <v>41</v>
      </c>
      <c r="D841" s="10"/>
      <c r="E841" s="10">
        <v>1</v>
      </c>
      <c r="F841" s="10"/>
      <c r="G841" s="46">
        <f t="shared" si="485"/>
        <v>1</v>
      </c>
      <c r="H841" s="357">
        <f t="shared" si="486"/>
        <v>2000</v>
      </c>
      <c r="I841" s="26"/>
      <c r="J841" s="26"/>
      <c r="K841" s="26"/>
      <c r="L841" s="46">
        <f t="shared" si="487"/>
        <v>0</v>
      </c>
      <c r="M841" s="357">
        <f t="shared" si="488"/>
        <v>0</v>
      </c>
      <c r="N841" s="46"/>
      <c r="O841" s="46"/>
      <c r="P841" s="46"/>
      <c r="Q841" s="46">
        <f t="shared" si="479"/>
        <v>0</v>
      </c>
      <c r="R841" s="357">
        <f t="shared" si="480"/>
        <v>0</v>
      </c>
      <c r="S841" s="46"/>
      <c r="T841" s="46"/>
      <c r="U841" s="46"/>
      <c r="V841" s="46">
        <f t="shared" si="481"/>
        <v>0</v>
      </c>
      <c r="W841" s="357">
        <f t="shared" si="482"/>
        <v>0</v>
      </c>
      <c r="X841" s="47">
        <f t="shared" si="483"/>
        <v>1</v>
      </c>
      <c r="Y841" s="24"/>
      <c r="Z841" s="39"/>
      <c r="AA841" s="272">
        <v>2000</v>
      </c>
      <c r="AB841" s="34">
        <f t="shared" si="484"/>
        <v>2000</v>
      </c>
    </row>
    <row r="842" spans="1:28" ht="15" customHeight="1">
      <c r="A842" s="254">
        <v>15</v>
      </c>
      <c r="B842" s="261" t="s">
        <v>258</v>
      </c>
      <c r="C842" s="23" t="s">
        <v>41</v>
      </c>
      <c r="D842" s="9"/>
      <c r="E842" s="9">
        <v>1</v>
      </c>
      <c r="F842" s="9"/>
      <c r="G842" s="45">
        <f t="shared" si="485"/>
        <v>1</v>
      </c>
      <c r="H842" s="41">
        <f t="shared" si="486"/>
        <v>1760</v>
      </c>
      <c r="I842" s="12"/>
      <c r="J842" s="12"/>
      <c r="K842" s="12"/>
      <c r="L842" s="45">
        <f t="shared" si="487"/>
        <v>0</v>
      </c>
      <c r="M842" s="41">
        <f t="shared" si="488"/>
        <v>0</v>
      </c>
      <c r="N842" s="45"/>
      <c r="O842" s="45"/>
      <c r="P842" s="45"/>
      <c r="Q842" s="45">
        <f t="shared" si="479"/>
        <v>0</v>
      </c>
      <c r="R842" s="41">
        <f t="shared" si="480"/>
        <v>0</v>
      </c>
      <c r="S842" s="45"/>
      <c r="T842" s="45"/>
      <c r="U842" s="45"/>
      <c r="V842" s="46">
        <f t="shared" si="481"/>
        <v>0</v>
      </c>
      <c r="W842" s="41">
        <f t="shared" si="482"/>
        <v>0</v>
      </c>
      <c r="X842" s="47">
        <f t="shared" si="483"/>
        <v>1</v>
      </c>
      <c r="Y842" s="24"/>
      <c r="Z842" s="32"/>
      <c r="AA842" s="251">
        <v>1760</v>
      </c>
      <c r="AB842" s="27">
        <f t="shared" si="484"/>
        <v>1760</v>
      </c>
    </row>
    <row r="843" spans="1:28" ht="15" customHeight="1">
      <c r="A843" s="254">
        <v>16</v>
      </c>
      <c r="B843" s="261" t="s">
        <v>261</v>
      </c>
      <c r="C843" s="23" t="s">
        <v>39</v>
      </c>
      <c r="D843" s="9"/>
      <c r="E843" s="9">
        <v>31</v>
      </c>
      <c r="F843" s="9"/>
      <c r="G843" s="45">
        <f t="shared" si="485"/>
        <v>31</v>
      </c>
      <c r="H843" s="41">
        <f t="shared" si="486"/>
        <v>9300</v>
      </c>
      <c r="I843" s="12"/>
      <c r="J843" s="12"/>
      <c r="K843" s="12"/>
      <c r="L843" s="45">
        <f t="shared" si="487"/>
        <v>0</v>
      </c>
      <c r="M843" s="41">
        <f t="shared" si="488"/>
        <v>0</v>
      </c>
      <c r="N843" s="45"/>
      <c r="O843" s="45"/>
      <c r="P843" s="45"/>
      <c r="Q843" s="45">
        <f t="shared" si="479"/>
        <v>0</v>
      </c>
      <c r="R843" s="41">
        <f t="shared" si="480"/>
        <v>0</v>
      </c>
      <c r="S843" s="45"/>
      <c r="T843" s="45"/>
      <c r="U843" s="45"/>
      <c r="V843" s="46">
        <f t="shared" si="481"/>
        <v>0</v>
      </c>
      <c r="W843" s="41">
        <f t="shared" si="482"/>
        <v>0</v>
      </c>
      <c r="X843" s="47">
        <f t="shared" si="483"/>
        <v>31</v>
      </c>
      <c r="Y843" s="24"/>
      <c r="Z843" s="32"/>
      <c r="AA843" s="251">
        <v>300</v>
      </c>
      <c r="AB843" s="27">
        <f t="shared" si="484"/>
        <v>9300</v>
      </c>
    </row>
    <row r="844" spans="1:28" ht="15" customHeight="1">
      <c r="A844" s="254">
        <v>17</v>
      </c>
      <c r="B844" s="261" t="s">
        <v>249</v>
      </c>
      <c r="C844" s="23" t="s">
        <v>39</v>
      </c>
      <c r="D844" s="9"/>
      <c r="E844" s="9">
        <v>31</v>
      </c>
      <c r="F844" s="9"/>
      <c r="G844" s="45">
        <f t="shared" si="485"/>
        <v>31</v>
      </c>
      <c r="H844" s="41">
        <f t="shared" si="486"/>
        <v>10075</v>
      </c>
      <c r="I844" s="12"/>
      <c r="J844" s="12"/>
      <c r="K844" s="12"/>
      <c r="L844" s="45">
        <f t="shared" si="487"/>
        <v>0</v>
      </c>
      <c r="M844" s="41">
        <f t="shared" si="488"/>
        <v>0</v>
      </c>
      <c r="N844" s="45"/>
      <c r="O844" s="45"/>
      <c r="P844" s="45"/>
      <c r="Q844" s="45">
        <f t="shared" si="479"/>
        <v>0</v>
      </c>
      <c r="R844" s="41">
        <f t="shared" si="480"/>
        <v>0</v>
      </c>
      <c r="S844" s="45"/>
      <c r="T844" s="45"/>
      <c r="U844" s="45"/>
      <c r="V844" s="46">
        <f t="shared" si="481"/>
        <v>0</v>
      </c>
      <c r="W844" s="41">
        <f t="shared" si="482"/>
        <v>0</v>
      </c>
      <c r="X844" s="47">
        <f t="shared" si="483"/>
        <v>31</v>
      </c>
      <c r="Y844" s="24"/>
      <c r="Z844" s="32"/>
      <c r="AA844" s="251">
        <v>325</v>
      </c>
      <c r="AB844" s="27">
        <f t="shared" si="484"/>
        <v>10075</v>
      </c>
    </row>
    <row r="845" spans="1:28" ht="15" customHeight="1">
      <c r="A845" s="254"/>
      <c r="B845" s="261"/>
      <c r="C845" s="23"/>
      <c r="D845" s="9"/>
      <c r="E845" s="9"/>
      <c r="F845" s="9"/>
      <c r="G845" s="45"/>
      <c r="H845" s="41"/>
      <c r="I845" s="12"/>
      <c r="J845" s="12"/>
      <c r="K845" s="12"/>
      <c r="L845" s="45"/>
      <c r="M845" s="41"/>
      <c r="N845" s="276"/>
      <c r="O845" s="276"/>
      <c r="P845" s="276"/>
      <c r="Q845" s="45"/>
      <c r="R845" s="41"/>
      <c r="S845" s="276"/>
      <c r="T845" s="276"/>
      <c r="U845" s="276"/>
      <c r="V845" s="46"/>
      <c r="W845" s="41"/>
      <c r="X845" s="47"/>
      <c r="Y845" s="24"/>
      <c r="Z845" s="32"/>
      <c r="AA845" s="251"/>
      <c r="AB845" s="27"/>
    </row>
    <row r="846" spans="1:28" ht="15" customHeight="1">
      <c r="A846" s="254"/>
      <c r="B846" s="258" t="s">
        <v>1059</v>
      </c>
      <c r="C846" s="20"/>
      <c r="D846" s="78"/>
      <c r="E846" s="78"/>
      <c r="F846" s="78"/>
      <c r="G846" s="79"/>
      <c r="H846" s="285"/>
      <c r="I846" s="285"/>
      <c r="J846" s="285"/>
      <c r="K846" s="285"/>
      <c r="L846" s="285"/>
      <c r="M846" s="285"/>
      <c r="N846" s="285"/>
      <c r="O846" s="285"/>
      <c r="P846" s="285"/>
      <c r="Q846" s="285"/>
      <c r="R846" s="285"/>
      <c r="S846" s="285"/>
      <c r="T846" s="285"/>
      <c r="U846" s="285"/>
      <c r="V846" s="331"/>
      <c r="W846" s="285"/>
      <c r="X846" s="142"/>
      <c r="Y846" s="143"/>
      <c r="Z846" s="145"/>
      <c r="AA846" s="234"/>
      <c r="AB846" s="81"/>
    </row>
    <row r="847" spans="1:28" ht="15" customHeight="1">
      <c r="A847" s="254">
        <v>1</v>
      </c>
      <c r="B847" s="255" t="s">
        <v>413</v>
      </c>
      <c r="C847" s="20" t="s">
        <v>39</v>
      </c>
      <c r="D847" s="1"/>
      <c r="E847" s="1"/>
      <c r="F847" s="1"/>
      <c r="G847" s="2">
        <f t="shared" ref="G847" si="489">SUM(D847:F847)</f>
        <v>0</v>
      </c>
      <c r="H847" s="41">
        <f t="shared" ref="H847" si="490">G847*AA847</f>
        <v>0</v>
      </c>
      <c r="I847" s="2"/>
      <c r="J847" s="2"/>
      <c r="K847" s="2"/>
      <c r="L847" s="2">
        <f t="shared" ref="L847" si="491">SUM(I847:K847)</f>
        <v>0</v>
      </c>
      <c r="M847" s="41">
        <f>L847*AA847</f>
        <v>0</v>
      </c>
      <c r="N847" s="2">
        <v>1</v>
      </c>
      <c r="O847" s="2"/>
      <c r="P847" s="2"/>
      <c r="Q847" s="2">
        <f t="shared" ref="Q847" si="492">SUM(N847:P847)</f>
        <v>1</v>
      </c>
      <c r="R847" s="41">
        <f t="shared" ref="R847" si="493">Q847*AA847</f>
        <v>5000</v>
      </c>
      <c r="S847" s="2"/>
      <c r="T847" s="2"/>
      <c r="U847" s="2"/>
      <c r="V847" s="19">
        <f t="shared" ref="V847" si="494">SUM(S847:U847)</f>
        <v>0</v>
      </c>
      <c r="W847" s="41">
        <f t="shared" ref="W847" si="495">V847*AA847</f>
        <v>0</v>
      </c>
      <c r="X847" s="21">
        <f t="shared" ref="X847:X859" si="496">G847+L847+Q847+V847</f>
        <v>1</v>
      </c>
      <c r="Y847" s="22"/>
      <c r="Z847" s="31"/>
      <c r="AA847" s="249">
        <v>5000</v>
      </c>
      <c r="AB847" s="27">
        <f t="shared" ref="AB847:AB859" si="497">X847*AA847</f>
        <v>5000</v>
      </c>
    </row>
    <row r="848" spans="1:28" ht="15" customHeight="1">
      <c r="A848" s="254">
        <v>2</v>
      </c>
      <c r="B848" s="255" t="s">
        <v>365</v>
      </c>
      <c r="C848" s="20" t="s">
        <v>39</v>
      </c>
      <c r="D848" s="1"/>
      <c r="E848" s="1"/>
      <c r="F848" s="1"/>
      <c r="G848" s="2">
        <f t="shared" ref="G848:G859" si="498">SUM(D848:F848)</f>
        <v>0</v>
      </c>
      <c r="H848" s="41">
        <f t="shared" ref="H848:H859" si="499">G848*AA848</f>
        <v>0</v>
      </c>
      <c r="I848" s="2"/>
      <c r="J848" s="2"/>
      <c r="K848" s="2"/>
      <c r="L848" s="2">
        <f t="shared" ref="L848:L859" si="500">SUM(I848:K848)</f>
        <v>0</v>
      </c>
      <c r="M848" s="41">
        <f t="shared" ref="M848:M859" si="501">L848*AA848</f>
        <v>0</v>
      </c>
      <c r="N848" s="2"/>
      <c r="O848" s="2">
        <v>4</v>
      </c>
      <c r="P848" s="2"/>
      <c r="Q848" s="2">
        <f t="shared" ref="Q848:Q858" si="502">SUM(N848:P848)</f>
        <v>4</v>
      </c>
      <c r="R848" s="41">
        <f t="shared" ref="R848:R858" si="503">Q848*AA848</f>
        <v>6000</v>
      </c>
      <c r="S848" s="2"/>
      <c r="T848" s="2"/>
      <c r="U848" s="2"/>
      <c r="V848" s="19">
        <f t="shared" ref="V848:V859" si="504">SUM(S848:U848)</f>
        <v>0</v>
      </c>
      <c r="W848" s="41">
        <f t="shared" ref="W848:W859" si="505">V848*AA848</f>
        <v>0</v>
      </c>
      <c r="X848" s="21">
        <f t="shared" si="496"/>
        <v>4</v>
      </c>
      <c r="Y848" s="22"/>
      <c r="Z848" s="31"/>
      <c r="AA848" s="249">
        <v>1500</v>
      </c>
      <c r="AB848" s="27">
        <f t="shared" si="497"/>
        <v>6000</v>
      </c>
    </row>
    <row r="849" spans="1:28" ht="15" customHeight="1">
      <c r="A849" s="254">
        <v>3</v>
      </c>
      <c r="B849" s="255" t="s">
        <v>109</v>
      </c>
      <c r="C849" s="20" t="s">
        <v>110</v>
      </c>
      <c r="D849" s="1">
        <v>2</v>
      </c>
      <c r="E849" s="1"/>
      <c r="F849" s="1"/>
      <c r="G849" s="2">
        <f t="shared" si="498"/>
        <v>2</v>
      </c>
      <c r="H849" s="41">
        <f t="shared" si="499"/>
        <v>2000</v>
      </c>
      <c r="I849" s="2"/>
      <c r="J849" s="2"/>
      <c r="K849" s="2"/>
      <c r="L849" s="2">
        <f t="shared" si="500"/>
        <v>0</v>
      </c>
      <c r="M849" s="41">
        <f t="shared" si="501"/>
        <v>0</v>
      </c>
      <c r="N849" s="2"/>
      <c r="O849" s="2"/>
      <c r="P849" s="2"/>
      <c r="Q849" s="2">
        <f t="shared" si="502"/>
        <v>0</v>
      </c>
      <c r="R849" s="41">
        <f t="shared" si="503"/>
        <v>0</v>
      </c>
      <c r="S849" s="2"/>
      <c r="T849" s="2"/>
      <c r="U849" s="2"/>
      <c r="V849" s="19">
        <f t="shared" si="504"/>
        <v>0</v>
      </c>
      <c r="W849" s="41">
        <f t="shared" si="505"/>
        <v>0</v>
      </c>
      <c r="X849" s="21">
        <f t="shared" si="496"/>
        <v>2</v>
      </c>
      <c r="Y849" s="22"/>
      <c r="Z849" s="31"/>
      <c r="AA849" s="249">
        <v>1000</v>
      </c>
      <c r="AB849" s="27">
        <f t="shared" si="497"/>
        <v>2000</v>
      </c>
    </row>
    <row r="850" spans="1:28" ht="15" customHeight="1">
      <c r="A850" s="254">
        <v>4</v>
      </c>
      <c r="B850" s="255" t="s">
        <v>155</v>
      </c>
      <c r="C850" s="20" t="s">
        <v>39</v>
      </c>
      <c r="D850" s="1"/>
      <c r="E850" s="1"/>
      <c r="F850" s="1"/>
      <c r="G850" s="2">
        <f t="shared" si="498"/>
        <v>0</v>
      </c>
      <c r="H850" s="41">
        <f t="shared" si="499"/>
        <v>0</v>
      </c>
      <c r="I850" s="2"/>
      <c r="J850" s="2"/>
      <c r="K850" s="2">
        <v>24</v>
      </c>
      <c r="L850" s="2">
        <f t="shared" si="500"/>
        <v>24</v>
      </c>
      <c r="M850" s="41">
        <f t="shared" si="501"/>
        <v>36000</v>
      </c>
      <c r="N850" s="2"/>
      <c r="O850" s="2"/>
      <c r="P850" s="2"/>
      <c r="Q850" s="2">
        <f t="shared" si="502"/>
        <v>0</v>
      </c>
      <c r="R850" s="41">
        <f t="shared" si="503"/>
        <v>0</v>
      </c>
      <c r="S850" s="2"/>
      <c r="T850" s="2"/>
      <c r="U850" s="2"/>
      <c r="V850" s="19">
        <f t="shared" si="504"/>
        <v>0</v>
      </c>
      <c r="W850" s="41">
        <f t="shared" si="505"/>
        <v>0</v>
      </c>
      <c r="X850" s="21">
        <f t="shared" si="496"/>
        <v>24</v>
      </c>
      <c r="Y850" s="22"/>
      <c r="Z850" s="31"/>
      <c r="AA850" s="249">
        <v>1500</v>
      </c>
      <c r="AB850" s="27">
        <f t="shared" si="497"/>
        <v>36000</v>
      </c>
    </row>
    <row r="851" spans="1:28" ht="15" customHeight="1">
      <c r="A851" s="254">
        <v>5</v>
      </c>
      <c r="B851" s="255" t="s">
        <v>156</v>
      </c>
      <c r="C851" s="20" t="s">
        <v>39</v>
      </c>
      <c r="D851" s="1"/>
      <c r="E851" s="1"/>
      <c r="F851" s="1"/>
      <c r="G851" s="2">
        <f t="shared" si="498"/>
        <v>0</v>
      </c>
      <c r="H851" s="41">
        <f t="shared" si="499"/>
        <v>0</v>
      </c>
      <c r="I851" s="2"/>
      <c r="J851" s="2"/>
      <c r="K851" s="2">
        <v>24</v>
      </c>
      <c r="L851" s="2">
        <f t="shared" si="500"/>
        <v>24</v>
      </c>
      <c r="M851" s="41">
        <f t="shared" si="501"/>
        <v>2400</v>
      </c>
      <c r="N851" s="2"/>
      <c r="O851" s="2"/>
      <c r="P851" s="2"/>
      <c r="Q851" s="2">
        <f t="shared" si="502"/>
        <v>0</v>
      </c>
      <c r="R851" s="41">
        <f t="shared" si="503"/>
        <v>0</v>
      </c>
      <c r="S851" s="2"/>
      <c r="T851" s="2"/>
      <c r="U851" s="2"/>
      <c r="V851" s="19">
        <f t="shared" si="504"/>
        <v>0</v>
      </c>
      <c r="W851" s="41">
        <f t="shared" si="505"/>
        <v>0</v>
      </c>
      <c r="X851" s="21">
        <f t="shared" si="496"/>
        <v>24</v>
      </c>
      <c r="Y851" s="22"/>
      <c r="Z851" s="31"/>
      <c r="AA851" s="249">
        <v>100</v>
      </c>
      <c r="AB851" s="27">
        <f t="shared" si="497"/>
        <v>2400</v>
      </c>
    </row>
    <row r="852" spans="1:28" ht="15" customHeight="1">
      <c r="A852" s="254">
        <v>6</v>
      </c>
      <c r="B852" s="255" t="s">
        <v>204</v>
      </c>
      <c r="C852" s="20" t="s">
        <v>44</v>
      </c>
      <c r="D852" s="1">
        <v>1</v>
      </c>
      <c r="E852" s="1"/>
      <c r="F852" s="1"/>
      <c r="G852" s="2">
        <f t="shared" si="498"/>
        <v>1</v>
      </c>
      <c r="H852" s="41">
        <f t="shared" si="499"/>
        <v>25</v>
      </c>
      <c r="I852" s="2">
        <v>1</v>
      </c>
      <c r="J852" s="2"/>
      <c r="K852" s="2"/>
      <c r="L852" s="2">
        <f t="shared" si="500"/>
        <v>1</v>
      </c>
      <c r="M852" s="41">
        <f t="shared" si="501"/>
        <v>25</v>
      </c>
      <c r="N852" s="2">
        <v>1</v>
      </c>
      <c r="O852" s="2"/>
      <c r="P852" s="2"/>
      <c r="Q852" s="2">
        <f t="shared" si="502"/>
        <v>1</v>
      </c>
      <c r="R852" s="41">
        <f t="shared" si="503"/>
        <v>25</v>
      </c>
      <c r="S852" s="2">
        <v>1</v>
      </c>
      <c r="T852" s="2"/>
      <c r="U852" s="2"/>
      <c r="V852" s="19">
        <f t="shared" si="504"/>
        <v>1</v>
      </c>
      <c r="W852" s="41">
        <f t="shared" si="505"/>
        <v>25</v>
      </c>
      <c r="X852" s="21">
        <f t="shared" si="496"/>
        <v>4</v>
      </c>
      <c r="Y852" s="22"/>
      <c r="Z852" s="31"/>
      <c r="AA852" s="249">
        <v>25</v>
      </c>
      <c r="AB852" s="27">
        <f t="shared" si="497"/>
        <v>100</v>
      </c>
    </row>
    <row r="853" spans="1:28" ht="15" customHeight="1">
      <c r="A853" s="101">
        <v>7</v>
      </c>
      <c r="B853" s="255" t="s">
        <v>376</v>
      </c>
      <c r="C853" s="20" t="s">
        <v>39</v>
      </c>
      <c r="D853" s="1"/>
      <c r="E853" s="1"/>
      <c r="F853" s="1"/>
      <c r="G853" s="2">
        <f t="shared" si="498"/>
        <v>0</v>
      </c>
      <c r="H853" s="41">
        <f t="shared" si="499"/>
        <v>0</v>
      </c>
      <c r="I853" s="2"/>
      <c r="J853" s="2"/>
      <c r="K853" s="2">
        <v>2</v>
      </c>
      <c r="L853" s="2">
        <f t="shared" si="500"/>
        <v>2</v>
      </c>
      <c r="M853" s="41">
        <f t="shared" si="501"/>
        <v>6000</v>
      </c>
      <c r="N853" s="2"/>
      <c r="O853" s="2"/>
      <c r="P853" s="2"/>
      <c r="Q853" s="2">
        <f t="shared" si="502"/>
        <v>0</v>
      </c>
      <c r="R853" s="41">
        <f t="shared" si="503"/>
        <v>0</v>
      </c>
      <c r="S853" s="2"/>
      <c r="T853" s="2"/>
      <c r="U853" s="2"/>
      <c r="V853" s="2">
        <f t="shared" si="504"/>
        <v>0</v>
      </c>
      <c r="W853" s="41">
        <f t="shared" si="505"/>
        <v>0</v>
      </c>
      <c r="X853" s="35">
        <f t="shared" si="496"/>
        <v>2</v>
      </c>
      <c r="Y853" s="36"/>
      <c r="Z853" s="31"/>
      <c r="AA853" s="249">
        <v>3000</v>
      </c>
      <c r="AB853" s="27">
        <f t="shared" si="497"/>
        <v>6000</v>
      </c>
    </row>
    <row r="854" spans="1:28" ht="15" customHeight="1">
      <c r="A854" s="254">
        <v>8</v>
      </c>
      <c r="B854" s="255" t="s">
        <v>370</v>
      </c>
      <c r="C854" s="20" t="s">
        <v>39</v>
      </c>
      <c r="D854" s="1"/>
      <c r="E854" s="1"/>
      <c r="F854" s="1"/>
      <c r="G854" s="2">
        <f t="shared" si="498"/>
        <v>0</v>
      </c>
      <c r="H854" s="41">
        <f t="shared" si="499"/>
        <v>0</v>
      </c>
      <c r="I854" s="2"/>
      <c r="J854" s="2"/>
      <c r="K854" s="2"/>
      <c r="L854" s="2">
        <f t="shared" si="500"/>
        <v>0</v>
      </c>
      <c r="M854" s="41">
        <f t="shared" si="501"/>
        <v>0</v>
      </c>
      <c r="N854" s="2">
        <v>1</v>
      </c>
      <c r="O854" s="2"/>
      <c r="P854" s="2"/>
      <c r="Q854" s="2">
        <f t="shared" si="502"/>
        <v>1</v>
      </c>
      <c r="R854" s="41">
        <f t="shared" si="503"/>
        <v>1400</v>
      </c>
      <c r="S854" s="2"/>
      <c r="T854" s="2"/>
      <c r="U854" s="2"/>
      <c r="V854" s="19">
        <f t="shared" si="504"/>
        <v>0</v>
      </c>
      <c r="W854" s="41">
        <f t="shared" si="505"/>
        <v>0</v>
      </c>
      <c r="X854" s="21">
        <f t="shared" si="496"/>
        <v>1</v>
      </c>
      <c r="Y854" s="22"/>
      <c r="Z854" s="31"/>
      <c r="AA854" s="249">
        <v>1400</v>
      </c>
      <c r="AB854" s="27">
        <f t="shared" si="497"/>
        <v>1400</v>
      </c>
    </row>
    <row r="855" spans="1:28" ht="15" customHeight="1">
      <c r="A855" s="254">
        <v>9</v>
      </c>
      <c r="B855" s="255" t="s">
        <v>111</v>
      </c>
      <c r="C855" s="20" t="s">
        <v>39</v>
      </c>
      <c r="D855" s="1">
        <v>24</v>
      </c>
      <c r="E855" s="1"/>
      <c r="F855" s="1"/>
      <c r="G855" s="2">
        <f t="shared" si="498"/>
        <v>24</v>
      </c>
      <c r="H855" s="41">
        <f t="shared" si="499"/>
        <v>3600</v>
      </c>
      <c r="I855" s="2"/>
      <c r="J855" s="2"/>
      <c r="K855" s="2"/>
      <c r="L855" s="2">
        <f t="shared" si="500"/>
        <v>0</v>
      </c>
      <c r="M855" s="41">
        <f t="shared" si="501"/>
        <v>0</v>
      </c>
      <c r="N855" s="2"/>
      <c r="O855" s="2"/>
      <c r="P855" s="2"/>
      <c r="Q855" s="2">
        <f t="shared" si="502"/>
        <v>0</v>
      </c>
      <c r="R855" s="41">
        <f t="shared" si="503"/>
        <v>0</v>
      </c>
      <c r="S855" s="2"/>
      <c r="T855" s="2"/>
      <c r="U855" s="2"/>
      <c r="V855" s="19">
        <f t="shared" si="504"/>
        <v>0</v>
      </c>
      <c r="W855" s="41">
        <f t="shared" si="505"/>
        <v>0</v>
      </c>
      <c r="X855" s="21">
        <f t="shared" si="496"/>
        <v>24</v>
      </c>
      <c r="Y855" s="22"/>
      <c r="Z855" s="31"/>
      <c r="AA855" s="249">
        <v>150</v>
      </c>
      <c r="AB855" s="27">
        <f t="shared" si="497"/>
        <v>3600</v>
      </c>
    </row>
    <row r="856" spans="1:28" ht="15" customHeight="1">
      <c r="A856" s="254">
        <v>10</v>
      </c>
      <c r="B856" s="255" t="s">
        <v>113</v>
      </c>
      <c r="C856" s="20" t="s">
        <v>110</v>
      </c>
      <c r="D856" s="1">
        <v>2</v>
      </c>
      <c r="E856" s="1"/>
      <c r="F856" s="1"/>
      <c r="G856" s="2">
        <f t="shared" si="498"/>
        <v>2</v>
      </c>
      <c r="H856" s="41">
        <f t="shared" si="499"/>
        <v>3600</v>
      </c>
      <c r="I856" s="2"/>
      <c r="J856" s="2"/>
      <c r="K856" s="2"/>
      <c r="L856" s="2">
        <f t="shared" si="500"/>
        <v>0</v>
      </c>
      <c r="M856" s="41">
        <f t="shared" si="501"/>
        <v>0</v>
      </c>
      <c r="N856" s="2"/>
      <c r="O856" s="2"/>
      <c r="P856" s="2"/>
      <c r="Q856" s="2">
        <f t="shared" si="502"/>
        <v>0</v>
      </c>
      <c r="R856" s="41">
        <f t="shared" si="503"/>
        <v>0</v>
      </c>
      <c r="S856" s="2"/>
      <c r="T856" s="2"/>
      <c r="U856" s="2"/>
      <c r="V856" s="19">
        <f t="shared" si="504"/>
        <v>0</v>
      </c>
      <c r="W856" s="41">
        <f t="shared" si="505"/>
        <v>0</v>
      </c>
      <c r="X856" s="21">
        <f t="shared" si="496"/>
        <v>2</v>
      </c>
      <c r="Y856" s="22"/>
      <c r="Z856" s="31"/>
      <c r="AA856" s="249">
        <v>1800</v>
      </c>
      <c r="AB856" s="27">
        <f t="shared" si="497"/>
        <v>3600</v>
      </c>
    </row>
    <row r="857" spans="1:28" ht="15" customHeight="1">
      <c r="A857" s="254">
        <v>11</v>
      </c>
      <c r="B857" s="255" t="s">
        <v>79</v>
      </c>
      <c r="C857" s="20" t="s">
        <v>39</v>
      </c>
      <c r="D857" s="1"/>
      <c r="E857" s="1"/>
      <c r="F857" s="1">
        <v>3</v>
      </c>
      <c r="G857" s="2">
        <f t="shared" si="498"/>
        <v>3</v>
      </c>
      <c r="H857" s="41">
        <f t="shared" si="499"/>
        <v>13500</v>
      </c>
      <c r="I857" s="2"/>
      <c r="J857" s="2"/>
      <c r="K857" s="2"/>
      <c r="L857" s="2">
        <f t="shared" si="500"/>
        <v>0</v>
      </c>
      <c r="M857" s="41">
        <f t="shared" si="501"/>
        <v>0</v>
      </c>
      <c r="N857" s="2"/>
      <c r="O857" s="2"/>
      <c r="P857" s="2"/>
      <c r="Q857" s="2">
        <f t="shared" si="502"/>
        <v>0</v>
      </c>
      <c r="R857" s="41">
        <f t="shared" si="503"/>
        <v>0</v>
      </c>
      <c r="S857" s="2"/>
      <c r="T857" s="2"/>
      <c r="U857" s="2"/>
      <c r="V857" s="19">
        <f t="shared" si="504"/>
        <v>0</v>
      </c>
      <c r="W857" s="41">
        <f t="shared" si="505"/>
        <v>0</v>
      </c>
      <c r="X857" s="21">
        <f t="shared" si="496"/>
        <v>3</v>
      </c>
      <c r="Y857" s="22"/>
      <c r="Z857" s="31"/>
      <c r="AA857" s="249">
        <v>4500</v>
      </c>
      <c r="AB857" s="27">
        <f t="shared" si="497"/>
        <v>13500</v>
      </c>
    </row>
    <row r="858" spans="1:28" ht="15" customHeight="1">
      <c r="A858" s="254">
        <v>12</v>
      </c>
      <c r="B858" s="255" t="s">
        <v>112</v>
      </c>
      <c r="C858" s="20" t="s">
        <v>110</v>
      </c>
      <c r="D858" s="1">
        <v>2</v>
      </c>
      <c r="E858" s="1"/>
      <c r="F858" s="1"/>
      <c r="G858" s="2">
        <f t="shared" si="498"/>
        <v>2</v>
      </c>
      <c r="H858" s="41">
        <f t="shared" si="499"/>
        <v>3800</v>
      </c>
      <c r="I858" s="2"/>
      <c r="J858" s="2"/>
      <c r="K858" s="2"/>
      <c r="L858" s="2">
        <f t="shared" si="500"/>
        <v>0</v>
      </c>
      <c r="M858" s="41">
        <f t="shared" si="501"/>
        <v>0</v>
      </c>
      <c r="N858" s="2"/>
      <c r="O858" s="2"/>
      <c r="P858" s="2"/>
      <c r="Q858" s="2">
        <f t="shared" si="502"/>
        <v>0</v>
      </c>
      <c r="R858" s="41">
        <f t="shared" si="503"/>
        <v>0</v>
      </c>
      <c r="S858" s="2"/>
      <c r="T858" s="2"/>
      <c r="U858" s="2"/>
      <c r="V858" s="19">
        <f t="shared" si="504"/>
        <v>0</v>
      </c>
      <c r="W858" s="41">
        <f t="shared" si="505"/>
        <v>0</v>
      </c>
      <c r="X858" s="21">
        <f t="shared" si="496"/>
        <v>2</v>
      </c>
      <c r="Y858" s="22"/>
      <c r="Z858" s="31"/>
      <c r="AA858" s="249">
        <v>1900</v>
      </c>
      <c r="AB858" s="27">
        <f t="shared" si="497"/>
        <v>3800</v>
      </c>
    </row>
    <row r="859" spans="1:28" ht="15" customHeight="1">
      <c r="A859" s="254">
        <v>13</v>
      </c>
      <c r="B859" s="255" t="s">
        <v>97</v>
      </c>
      <c r="C859" s="20" t="s">
        <v>39</v>
      </c>
      <c r="D859" s="1"/>
      <c r="E859" s="1"/>
      <c r="F859" s="1"/>
      <c r="G859" s="2">
        <f t="shared" si="498"/>
        <v>0</v>
      </c>
      <c r="H859" s="41">
        <f t="shared" si="499"/>
        <v>0</v>
      </c>
      <c r="I859" s="2"/>
      <c r="J859" s="2"/>
      <c r="K859" s="2"/>
      <c r="L859" s="2">
        <f t="shared" si="500"/>
        <v>0</v>
      </c>
      <c r="M859" s="41">
        <f t="shared" si="501"/>
        <v>0</v>
      </c>
      <c r="N859" s="2">
        <v>4</v>
      </c>
      <c r="O859" s="2"/>
      <c r="P859" s="2"/>
      <c r="Q859" s="2">
        <f t="shared" ref="Q859" si="506">SUM(N859:P859)</f>
        <v>4</v>
      </c>
      <c r="R859" s="41">
        <f t="shared" ref="R859" si="507">Q859*AA859</f>
        <v>28800</v>
      </c>
      <c r="S859" s="2"/>
      <c r="T859" s="2"/>
      <c r="U859" s="2"/>
      <c r="V859" s="19">
        <f t="shared" si="504"/>
        <v>0</v>
      </c>
      <c r="W859" s="41">
        <f t="shared" si="505"/>
        <v>0</v>
      </c>
      <c r="X859" s="21">
        <f t="shared" si="496"/>
        <v>4</v>
      </c>
      <c r="Y859" s="22"/>
      <c r="Z859" s="31"/>
      <c r="AA859" s="249">
        <v>7200</v>
      </c>
      <c r="AB859" s="27">
        <f t="shared" si="497"/>
        <v>28800</v>
      </c>
    </row>
    <row r="860" spans="1:28" ht="15" customHeight="1">
      <c r="A860" s="254"/>
      <c r="B860" s="261"/>
      <c r="C860" s="23"/>
      <c r="D860" s="9"/>
      <c r="E860" s="9"/>
      <c r="F860" s="9"/>
      <c r="G860" s="45"/>
      <c r="H860" s="41"/>
      <c r="I860" s="12"/>
      <c r="J860" s="12"/>
      <c r="K860" s="12"/>
      <c r="L860" s="45"/>
      <c r="M860" s="41"/>
      <c r="N860" s="276"/>
      <c r="O860" s="276"/>
      <c r="P860" s="276"/>
      <c r="Q860" s="45"/>
      <c r="R860" s="41"/>
      <c r="S860" s="276"/>
      <c r="T860" s="276"/>
      <c r="U860" s="276"/>
      <c r="V860" s="46"/>
      <c r="W860" s="41"/>
      <c r="X860" s="47"/>
      <c r="Y860" s="24"/>
      <c r="Z860" s="32"/>
      <c r="AA860" s="251"/>
      <c r="AB860" s="27"/>
    </row>
    <row r="861" spans="1:28" ht="15" customHeight="1">
      <c r="A861" s="254"/>
      <c r="B861" s="262" t="s">
        <v>1066</v>
      </c>
      <c r="C861" s="23" t="s">
        <v>75</v>
      </c>
      <c r="D861" s="9">
        <v>400</v>
      </c>
      <c r="E861" s="9">
        <v>450</v>
      </c>
      <c r="F861" s="9">
        <v>480</v>
      </c>
      <c r="G861" s="2">
        <f t="shared" ref="G861" si="508">SUM(D861:F861)</f>
        <v>1330</v>
      </c>
      <c r="H861" s="41">
        <f>G861*AA861</f>
        <v>77505.82750575</v>
      </c>
      <c r="I861" s="12">
        <v>420</v>
      </c>
      <c r="J861" s="12">
        <v>460</v>
      </c>
      <c r="K861" s="12">
        <v>520</v>
      </c>
      <c r="L861" s="2">
        <f t="shared" ref="L861" si="509">SUM(I861:K861)</f>
        <v>1400</v>
      </c>
      <c r="M861" s="41">
        <f>L861*AA861</f>
        <v>81585.081584999993</v>
      </c>
      <c r="N861" s="12">
        <v>380</v>
      </c>
      <c r="O861" s="12">
        <v>448</v>
      </c>
      <c r="P861" s="12">
        <v>450</v>
      </c>
      <c r="Q861" s="2">
        <f t="shared" ref="Q861" si="510">SUM(N861:P861)</f>
        <v>1278</v>
      </c>
      <c r="R861" s="41">
        <f>Q861*AA861</f>
        <v>74475.524475450002</v>
      </c>
      <c r="S861" s="12">
        <v>450</v>
      </c>
      <c r="T861" s="12">
        <v>390</v>
      </c>
      <c r="U861" s="12">
        <v>300</v>
      </c>
      <c r="V861" s="19">
        <f t="shared" ref="V861" si="511">SUM(S861:U861)</f>
        <v>1140</v>
      </c>
      <c r="W861" s="41">
        <f t="shared" ref="W861" si="512">V861*AA861</f>
        <v>66433.566433500004</v>
      </c>
      <c r="X861" s="21">
        <f>G861+L861+Q861+V861</f>
        <v>5148</v>
      </c>
      <c r="Y861" s="24"/>
      <c r="Z861" s="32"/>
      <c r="AA861" s="251">
        <v>58.275058274999999</v>
      </c>
      <c r="AB861" s="27">
        <f t="shared" ref="AB861" si="513">X861*AA861</f>
        <v>299999.9999997</v>
      </c>
    </row>
    <row r="862" spans="1:28" ht="15" customHeight="1">
      <c r="A862" s="254"/>
      <c r="B862" s="255"/>
      <c r="C862" s="20"/>
      <c r="D862" s="1"/>
      <c r="E862" s="1"/>
      <c r="F862" s="1"/>
      <c r="G862" s="45"/>
      <c r="H862" s="41"/>
      <c r="I862" s="2"/>
      <c r="J862" s="2"/>
      <c r="K862" s="2"/>
      <c r="L862" s="45"/>
      <c r="M862" s="41"/>
      <c r="N862" s="45"/>
      <c r="O862" s="45"/>
      <c r="P862" s="45"/>
      <c r="Q862" s="45"/>
      <c r="R862" s="41"/>
      <c r="S862" s="45"/>
      <c r="T862" s="45"/>
      <c r="U862" s="45"/>
      <c r="V862" s="46"/>
      <c r="W862" s="41"/>
      <c r="X862" s="47"/>
      <c r="Y862" s="22"/>
      <c r="Z862" s="31"/>
      <c r="AA862" s="270"/>
      <c r="AB862" s="27"/>
    </row>
    <row r="863" spans="1:28" ht="15" customHeight="1">
      <c r="A863" s="254"/>
      <c r="B863" s="275" t="s">
        <v>1067</v>
      </c>
      <c r="C863" s="38" t="s">
        <v>264</v>
      </c>
      <c r="D863" s="10"/>
      <c r="E863" s="10">
        <v>1</v>
      </c>
      <c r="F863" s="10"/>
      <c r="G863" s="19">
        <f t="shared" ref="G863" si="514">SUM(D863:F863)</f>
        <v>1</v>
      </c>
      <c r="H863" s="357">
        <f>G863*AA863</f>
        <v>99375</v>
      </c>
      <c r="I863" s="26">
        <v>1</v>
      </c>
      <c r="J863" s="26"/>
      <c r="K863" s="26"/>
      <c r="L863" s="19">
        <f t="shared" ref="L863" si="515">SUM(I863:K863)</f>
        <v>1</v>
      </c>
      <c r="M863" s="357">
        <f>L863*AA863</f>
        <v>99375</v>
      </c>
      <c r="N863" s="26">
        <v>1</v>
      </c>
      <c r="O863" s="26"/>
      <c r="P863" s="26"/>
      <c r="Q863" s="19">
        <f t="shared" ref="Q863" si="516">SUM(N863:P863)</f>
        <v>1</v>
      </c>
      <c r="R863" s="357">
        <f>Q863*AA863</f>
        <v>99375</v>
      </c>
      <c r="S863" s="26">
        <v>1</v>
      </c>
      <c r="T863" s="26"/>
      <c r="U863" s="26"/>
      <c r="V863" s="19">
        <f t="shared" ref="V863" si="517">SUM(S863:U863)</f>
        <v>1</v>
      </c>
      <c r="W863" s="357">
        <f t="shared" ref="W863" si="518">V863*AA863</f>
        <v>99375</v>
      </c>
      <c r="X863" s="21">
        <f>G863+L863+Q863+V863</f>
        <v>4</v>
      </c>
      <c r="Y863" s="24"/>
      <c r="Z863" s="39"/>
      <c r="AA863" s="373">
        <v>99375</v>
      </c>
      <c r="AB863" s="27">
        <f t="shared" ref="AB863" si="519">X863*AA863</f>
        <v>397500</v>
      </c>
    </row>
    <row r="864" spans="1:28" ht="15" customHeight="1">
      <c r="A864" s="254"/>
      <c r="B864" s="151"/>
      <c r="C864" s="20"/>
      <c r="D864" s="78"/>
      <c r="E864" s="78"/>
      <c r="F864" s="78"/>
      <c r="G864" s="79"/>
      <c r="H864" s="285"/>
      <c r="I864" s="285"/>
      <c r="J864" s="285"/>
      <c r="K864" s="285"/>
      <c r="L864" s="285"/>
      <c r="M864" s="285"/>
      <c r="N864" s="285"/>
      <c r="O864" s="285"/>
      <c r="P864" s="285"/>
      <c r="Q864" s="285"/>
      <c r="R864" s="285"/>
      <c r="S864" s="285"/>
      <c r="T864" s="285"/>
      <c r="U864" s="79"/>
      <c r="V864" s="119"/>
      <c r="W864" s="285"/>
      <c r="X864" s="142"/>
      <c r="Y864" s="143"/>
      <c r="Z864" s="145"/>
      <c r="AA864" s="277"/>
      <c r="AB864" s="81"/>
    </row>
    <row r="865" spans="1:28" ht="15" customHeight="1">
      <c r="A865" s="101"/>
      <c r="B865" s="275" t="s">
        <v>1068</v>
      </c>
      <c r="C865" s="20" t="s">
        <v>264</v>
      </c>
      <c r="D865" s="1"/>
      <c r="E865" s="1">
        <v>1</v>
      </c>
      <c r="F865" s="1"/>
      <c r="G865" s="2">
        <f t="shared" ref="G865" si="520">SUM(D865:F865)</f>
        <v>1</v>
      </c>
      <c r="H865" s="41">
        <f>G865*AA865</f>
        <v>25000</v>
      </c>
      <c r="I865" s="41">
        <v>1</v>
      </c>
      <c r="J865" s="41"/>
      <c r="K865" s="41"/>
      <c r="L865" s="41">
        <f t="shared" ref="L865" si="521">SUM(I865:K865)</f>
        <v>1</v>
      </c>
      <c r="M865" s="41">
        <f>L865*AA865</f>
        <v>25000</v>
      </c>
      <c r="N865" s="41">
        <v>1</v>
      </c>
      <c r="O865" s="41"/>
      <c r="P865" s="41"/>
      <c r="Q865" s="41">
        <f t="shared" ref="Q865" si="522">SUM(N865:P865)</f>
        <v>1</v>
      </c>
      <c r="R865" s="41">
        <f>Q865*AA865</f>
        <v>25000</v>
      </c>
      <c r="S865" s="41">
        <v>1</v>
      </c>
      <c r="T865" s="41"/>
      <c r="U865" s="2"/>
      <c r="V865" s="2">
        <f t="shared" ref="V865" si="523">SUM(S865:U865)</f>
        <v>1</v>
      </c>
      <c r="W865" s="41">
        <f t="shared" ref="W865" si="524">V865*AA865</f>
        <v>25000</v>
      </c>
      <c r="X865" s="35">
        <f>G865+L865+Q865+V865</f>
        <v>4</v>
      </c>
      <c r="Y865" s="36"/>
      <c r="Z865" s="31"/>
      <c r="AA865" s="263">
        <v>25000</v>
      </c>
      <c r="AB865" s="27">
        <f t="shared" ref="AB865" si="525">X865*AA865</f>
        <v>100000</v>
      </c>
    </row>
    <row r="866" spans="1:28" ht="18" customHeight="1" thickBot="1">
      <c r="A866" s="105"/>
      <c r="B866" s="278"/>
      <c r="C866" s="153"/>
      <c r="D866" s="5"/>
      <c r="E866" s="5"/>
      <c r="F866" s="5"/>
      <c r="G866" s="6"/>
      <c r="H866" s="365"/>
      <c r="I866" s="365"/>
      <c r="J866" s="365"/>
      <c r="K866" s="365"/>
      <c r="L866" s="365"/>
      <c r="M866" s="365"/>
      <c r="N866" s="365"/>
      <c r="O866" s="365"/>
      <c r="P866" s="365"/>
      <c r="Q866" s="365"/>
      <c r="R866" s="365"/>
      <c r="S866" s="365"/>
      <c r="T866" s="365"/>
      <c r="U866" s="6"/>
      <c r="V866" s="6"/>
      <c r="W866" s="365"/>
      <c r="X866" s="37"/>
      <c r="Y866" s="50"/>
      <c r="Z866" s="33"/>
      <c r="AA866" s="379"/>
      <c r="AB866" s="28"/>
    </row>
    <row r="867" spans="1:28" ht="15.75" customHeight="1">
      <c r="A867" s="504" t="s">
        <v>123</v>
      </c>
      <c r="B867" s="505"/>
      <c r="C867" s="38"/>
      <c r="D867" s="10"/>
      <c r="E867" s="10"/>
      <c r="F867" s="10"/>
      <c r="G867" s="26"/>
      <c r="H867" s="19"/>
      <c r="I867" s="26"/>
      <c r="J867" s="26"/>
      <c r="K867" s="26"/>
      <c r="L867" s="26"/>
      <c r="M867" s="19"/>
      <c r="N867" s="26"/>
      <c r="O867" s="26"/>
      <c r="P867" s="26"/>
      <c r="Q867" s="26"/>
      <c r="R867" s="19"/>
      <c r="S867" s="26"/>
      <c r="T867" s="26"/>
      <c r="U867" s="26"/>
      <c r="V867" s="19"/>
      <c r="W867" s="19"/>
      <c r="X867" s="21"/>
      <c r="Y867" s="24"/>
      <c r="Z867" s="39"/>
      <c r="AA867" s="60"/>
      <c r="AB867" s="40"/>
    </row>
    <row r="868" spans="1:28" ht="15" customHeight="1">
      <c r="A868" s="101"/>
      <c r="B868" s="258" t="s">
        <v>1069</v>
      </c>
      <c r="C868" s="23"/>
      <c r="D868" s="9"/>
      <c r="E868" s="9"/>
      <c r="F868" s="9"/>
      <c r="G868" s="12"/>
      <c r="H868" s="2"/>
      <c r="I868" s="12"/>
      <c r="J868" s="12"/>
      <c r="K868" s="12"/>
      <c r="L868" s="12"/>
      <c r="M868" s="2"/>
      <c r="N868" s="12"/>
      <c r="O868" s="12"/>
      <c r="P868" s="12"/>
      <c r="Q868" s="12"/>
      <c r="R868" s="2"/>
      <c r="S868" s="12"/>
      <c r="T868" s="12"/>
      <c r="U868" s="12"/>
      <c r="V868" s="19"/>
      <c r="W868" s="2"/>
      <c r="X868" s="21"/>
      <c r="Y868" s="24"/>
      <c r="Z868" s="32"/>
      <c r="AA868" s="265"/>
      <c r="AB868" s="29"/>
    </row>
    <row r="869" spans="1:28" ht="15" customHeight="1">
      <c r="A869" s="101">
        <v>1</v>
      </c>
      <c r="B869" s="261" t="s">
        <v>317</v>
      </c>
      <c r="C869" s="23" t="s">
        <v>39</v>
      </c>
      <c r="D869" s="9"/>
      <c r="E869" s="9"/>
      <c r="F869" s="9"/>
      <c r="G869" s="2">
        <f t="shared" ref="G869" si="526">SUM(D869:F869)</f>
        <v>0</v>
      </c>
      <c r="H869" s="2">
        <f>G869*AA869</f>
        <v>0</v>
      </c>
      <c r="I869" s="12">
        <v>2</v>
      </c>
      <c r="J869" s="12"/>
      <c r="K869" s="12"/>
      <c r="L869" s="2">
        <f t="shared" ref="L869:L870" si="527">SUM(I869:K869)</f>
        <v>2</v>
      </c>
      <c r="M869" s="2">
        <f>L869*AA869</f>
        <v>40000</v>
      </c>
      <c r="N869" s="12"/>
      <c r="O869" s="12"/>
      <c r="P869" s="12"/>
      <c r="Q869" s="2">
        <f t="shared" ref="Q869:Q870" si="528">SUM(N869:P869)</f>
        <v>0</v>
      </c>
      <c r="R869" s="2">
        <f>Q869*AA869</f>
        <v>0</v>
      </c>
      <c r="S869" s="12"/>
      <c r="T869" s="12"/>
      <c r="U869" s="12"/>
      <c r="V869" s="19">
        <f t="shared" ref="V869:V870" si="529">SUM(S869:U869)</f>
        <v>0</v>
      </c>
      <c r="W869" s="2">
        <f t="shared" ref="W869:W870" si="530">V869*AA869</f>
        <v>0</v>
      </c>
      <c r="X869" s="21">
        <f>G869+L869+Q869+V869</f>
        <v>2</v>
      </c>
      <c r="Y869" s="24"/>
      <c r="Z869" s="32"/>
      <c r="AA869" s="256">
        <v>20000</v>
      </c>
      <c r="AB869" s="27">
        <f t="shared" ref="AB869:AB870" si="531">X869*AA869</f>
        <v>40000</v>
      </c>
    </row>
    <row r="870" spans="1:28" ht="15" customHeight="1">
      <c r="A870" s="101">
        <v>2</v>
      </c>
      <c r="B870" s="261" t="s">
        <v>210</v>
      </c>
      <c r="C870" s="23" t="s">
        <v>39</v>
      </c>
      <c r="D870" s="9">
        <v>1</v>
      </c>
      <c r="E870" s="9"/>
      <c r="F870" s="9"/>
      <c r="G870" s="2">
        <f t="shared" ref="G870" si="532">SUM(D870:F870)</f>
        <v>1</v>
      </c>
      <c r="H870" s="2">
        <f>G870*AA870</f>
        <v>200000</v>
      </c>
      <c r="I870" s="12"/>
      <c r="J870" s="12"/>
      <c r="K870" s="12"/>
      <c r="L870" s="2">
        <f t="shared" si="527"/>
        <v>0</v>
      </c>
      <c r="M870" s="2">
        <f>L870*AA870</f>
        <v>0</v>
      </c>
      <c r="N870" s="12"/>
      <c r="O870" s="12"/>
      <c r="P870" s="12"/>
      <c r="Q870" s="2">
        <f t="shared" si="528"/>
        <v>0</v>
      </c>
      <c r="R870" s="2">
        <f>Q870*AA870</f>
        <v>0</v>
      </c>
      <c r="S870" s="12"/>
      <c r="T870" s="12"/>
      <c r="U870" s="12"/>
      <c r="V870" s="19">
        <f t="shared" si="529"/>
        <v>0</v>
      </c>
      <c r="W870" s="2">
        <f t="shared" si="530"/>
        <v>0</v>
      </c>
      <c r="X870" s="21">
        <f>G870+L870+Q870+V870</f>
        <v>1</v>
      </c>
      <c r="Y870" s="24"/>
      <c r="Z870" s="32"/>
      <c r="AA870" s="256">
        <v>200000</v>
      </c>
      <c r="AB870" s="27">
        <f t="shared" si="531"/>
        <v>200000</v>
      </c>
    </row>
    <row r="871" spans="1:28" ht="15" customHeight="1">
      <c r="A871" s="101"/>
      <c r="B871" s="372"/>
      <c r="C871" s="23"/>
      <c r="D871" s="9"/>
      <c r="E871" s="9"/>
      <c r="F871" s="9"/>
      <c r="G871" s="12"/>
      <c r="H871" s="2"/>
      <c r="I871" s="12"/>
      <c r="J871" s="12"/>
      <c r="K871" s="12"/>
      <c r="L871" s="12"/>
      <c r="M871" s="2"/>
      <c r="N871" s="12"/>
      <c r="O871" s="12"/>
      <c r="P871" s="12"/>
      <c r="Q871" s="12"/>
      <c r="R871" s="2"/>
      <c r="S871" s="12"/>
      <c r="T871" s="12"/>
      <c r="U871" s="12"/>
      <c r="V871" s="19"/>
      <c r="W871" s="2"/>
      <c r="X871" s="21"/>
      <c r="Y871" s="24"/>
      <c r="Z871" s="32"/>
      <c r="AA871" s="59"/>
      <c r="AB871" s="64"/>
    </row>
    <row r="872" spans="1:28" ht="15" customHeight="1">
      <c r="A872" s="101"/>
      <c r="B872" s="258" t="s">
        <v>1070</v>
      </c>
      <c r="C872" s="23"/>
      <c r="D872" s="9"/>
      <c r="E872" s="9"/>
      <c r="F872" s="9"/>
      <c r="G872" s="12"/>
      <c r="H872" s="2"/>
      <c r="I872" s="12"/>
      <c r="J872" s="12"/>
      <c r="K872" s="12"/>
      <c r="L872" s="12"/>
      <c r="M872" s="2"/>
      <c r="N872" s="12"/>
      <c r="O872" s="12"/>
      <c r="P872" s="12"/>
      <c r="Q872" s="12"/>
      <c r="R872" s="2"/>
      <c r="S872" s="12"/>
      <c r="T872" s="12"/>
      <c r="U872" s="12"/>
      <c r="V872" s="19"/>
      <c r="W872" s="2"/>
      <c r="X872" s="21"/>
      <c r="Y872" s="24"/>
      <c r="Z872" s="32"/>
      <c r="AA872" s="265"/>
      <c r="AB872" s="29"/>
    </row>
    <row r="873" spans="1:28" ht="15" customHeight="1">
      <c r="A873" s="101">
        <v>1</v>
      </c>
      <c r="B873" s="261" t="s">
        <v>76</v>
      </c>
      <c r="C873" s="23" t="s">
        <v>40</v>
      </c>
      <c r="D873" s="9"/>
      <c r="E873" s="9"/>
      <c r="F873" s="9"/>
      <c r="G873" s="2">
        <f t="shared" ref="G873:G874" si="533">SUM(D873:F873)</f>
        <v>0</v>
      </c>
      <c r="H873" s="2">
        <f t="shared" ref="H873:H880" si="534">G873*AA873</f>
        <v>0</v>
      </c>
      <c r="I873" s="12">
        <v>4</v>
      </c>
      <c r="J873" s="12"/>
      <c r="K873" s="12"/>
      <c r="L873" s="2">
        <f t="shared" ref="L873:L874" si="535">SUM(I873:K873)</f>
        <v>4</v>
      </c>
      <c r="M873" s="2">
        <f t="shared" ref="M873:M880" si="536">L873*AA873</f>
        <v>120000</v>
      </c>
      <c r="N873" s="12"/>
      <c r="O873" s="12"/>
      <c r="P873" s="12"/>
      <c r="Q873" s="2">
        <f t="shared" ref="Q873:Q874" si="537">SUM(N873:P873)</f>
        <v>0</v>
      </c>
      <c r="R873" s="2">
        <f t="shared" ref="R873:R880" si="538">Q873*AA873</f>
        <v>0</v>
      </c>
      <c r="S873" s="12"/>
      <c r="T873" s="12"/>
      <c r="U873" s="12"/>
      <c r="V873" s="19">
        <f t="shared" ref="V873" si="539">SUM(S873:U873)</f>
        <v>0</v>
      </c>
      <c r="W873" s="2">
        <f t="shared" ref="W873:W880" si="540">V873*AA873</f>
        <v>0</v>
      </c>
      <c r="X873" s="21">
        <f t="shared" ref="X873:X880" si="541">G873+L873+Q873+V873</f>
        <v>4</v>
      </c>
      <c r="Y873" s="24"/>
      <c r="Z873" s="32"/>
      <c r="AA873" s="256">
        <v>30000</v>
      </c>
      <c r="AB873" s="27">
        <f t="shared" ref="AB873:AB880" si="542">X873*AA873</f>
        <v>120000</v>
      </c>
    </row>
    <row r="874" spans="1:28" ht="15" customHeight="1">
      <c r="A874" s="101">
        <v>2</v>
      </c>
      <c r="B874" s="261" t="s">
        <v>240</v>
      </c>
      <c r="C874" s="23" t="s">
        <v>40</v>
      </c>
      <c r="D874" s="9"/>
      <c r="E874" s="9"/>
      <c r="F874" s="9"/>
      <c r="G874" s="2">
        <f t="shared" si="533"/>
        <v>0</v>
      </c>
      <c r="H874" s="2">
        <f t="shared" si="534"/>
        <v>0</v>
      </c>
      <c r="I874" s="12"/>
      <c r="J874" s="12">
        <v>20</v>
      </c>
      <c r="K874" s="12"/>
      <c r="L874" s="2">
        <f t="shared" si="535"/>
        <v>20</v>
      </c>
      <c r="M874" s="2">
        <f t="shared" si="536"/>
        <v>900000</v>
      </c>
      <c r="N874" s="12"/>
      <c r="O874" s="12"/>
      <c r="P874" s="12"/>
      <c r="Q874" s="2">
        <f t="shared" si="537"/>
        <v>0</v>
      </c>
      <c r="R874" s="2">
        <f t="shared" si="538"/>
        <v>0</v>
      </c>
      <c r="S874" s="12"/>
      <c r="T874" s="12"/>
      <c r="U874" s="12"/>
      <c r="V874" s="19">
        <f t="shared" ref="V874:V880" si="543">SUM(S874:U874)</f>
        <v>0</v>
      </c>
      <c r="W874" s="2">
        <f t="shared" si="540"/>
        <v>0</v>
      </c>
      <c r="X874" s="21">
        <f t="shared" si="541"/>
        <v>20</v>
      </c>
      <c r="Y874" s="24"/>
      <c r="Z874" s="32"/>
      <c r="AA874" s="256">
        <v>45000</v>
      </c>
      <c r="AB874" s="27">
        <f t="shared" si="542"/>
        <v>900000</v>
      </c>
    </row>
    <row r="875" spans="1:28" ht="15" customHeight="1">
      <c r="A875" s="101">
        <v>3</v>
      </c>
      <c r="B875" s="261" t="s">
        <v>77</v>
      </c>
      <c r="C875" s="23" t="s">
        <v>39</v>
      </c>
      <c r="D875" s="9">
        <v>1</v>
      </c>
      <c r="E875" s="9"/>
      <c r="F875" s="9"/>
      <c r="G875" s="2">
        <f t="shared" ref="G875:G880" si="544">SUM(D875:F875)</f>
        <v>1</v>
      </c>
      <c r="H875" s="2">
        <f t="shared" si="534"/>
        <v>30000</v>
      </c>
      <c r="I875" s="12">
        <v>1</v>
      </c>
      <c r="J875" s="12"/>
      <c r="K875" s="12"/>
      <c r="L875" s="2">
        <f t="shared" ref="L875:L880" si="545">SUM(I875:K875)</f>
        <v>1</v>
      </c>
      <c r="M875" s="2">
        <f t="shared" si="536"/>
        <v>30000</v>
      </c>
      <c r="N875" s="12"/>
      <c r="O875" s="12"/>
      <c r="P875" s="12"/>
      <c r="Q875" s="2">
        <f t="shared" ref="Q875:Q880" si="546">SUM(N875:P875)</f>
        <v>0</v>
      </c>
      <c r="R875" s="2">
        <f t="shared" si="538"/>
        <v>0</v>
      </c>
      <c r="S875" s="12"/>
      <c r="T875" s="12"/>
      <c r="U875" s="12"/>
      <c r="V875" s="19">
        <f t="shared" si="543"/>
        <v>0</v>
      </c>
      <c r="W875" s="2">
        <f t="shared" si="540"/>
        <v>0</v>
      </c>
      <c r="X875" s="21">
        <f t="shared" si="541"/>
        <v>2</v>
      </c>
      <c r="Y875" s="24"/>
      <c r="Z875" s="32"/>
      <c r="AA875" s="256">
        <v>30000</v>
      </c>
      <c r="AB875" s="27">
        <f t="shared" si="542"/>
        <v>60000</v>
      </c>
    </row>
    <row r="876" spans="1:28" ht="15" customHeight="1">
      <c r="A876" s="101">
        <v>4</v>
      </c>
      <c r="B876" s="261" t="s">
        <v>243</v>
      </c>
      <c r="C876" s="23" t="s">
        <v>40</v>
      </c>
      <c r="D876" s="9"/>
      <c r="E876" s="9"/>
      <c r="F876" s="9"/>
      <c r="G876" s="2">
        <f t="shared" si="544"/>
        <v>0</v>
      </c>
      <c r="H876" s="2">
        <f t="shared" si="534"/>
        <v>0</v>
      </c>
      <c r="I876" s="12">
        <v>3</v>
      </c>
      <c r="J876" s="12"/>
      <c r="K876" s="12"/>
      <c r="L876" s="2">
        <f t="shared" si="545"/>
        <v>3</v>
      </c>
      <c r="M876" s="2">
        <f t="shared" si="536"/>
        <v>120000</v>
      </c>
      <c r="N876" s="12"/>
      <c r="O876" s="12"/>
      <c r="P876" s="12"/>
      <c r="Q876" s="2">
        <f t="shared" si="546"/>
        <v>0</v>
      </c>
      <c r="R876" s="2">
        <f t="shared" si="538"/>
        <v>0</v>
      </c>
      <c r="S876" s="12"/>
      <c r="T876" s="12"/>
      <c r="U876" s="12"/>
      <c r="V876" s="19">
        <f t="shared" si="543"/>
        <v>0</v>
      </c>
      <c r="W876" s="2">
        <f t="shared" si="540"/>
        <v>0</v>
      </c>
      <c r="X876" s="21">
        <f t="shared" si="541"/>
        <v>3</v>
      </c>
      <c r="Y876" s="24"/>
      <c r="Z876" s="32"/>
      <c r="AA876" s="256">
        <v>40000</v>
      </c>
      <c r="AB876" s="27">
        <f t="shared" si="542"/>
        <v>120000</v>
      </c>
    </row>
    <row r="877" spans="1:28" ht="15" customHeight="1">
      <c r="A877" s="101">
        <v>5</v>
      </c>
      <c r="B877" s="261" t="s">
        <v>244</v>
      </c>
      <c r="C877" s="23" t="s">
        <v>40</v>
      </c>
      <c r="D877" s="9"/>
      <c r="E877" s="9"/>
      <c r="F877" s="9"/>
      <c r="G877" s="2">
        <f t="shared" si="544"/>
        <v>0</v>
      </c>
      <c r="H877" s="2">
        <f t="shared" si="534"/>
        <v>0</v>
      </c>
      <c r="I877" s="12">
        <v>3</v>
      </c>
      <c r="J877" s="12"/>
      <c r="K877" s="12"/>
      <c r="L877" s="2">
        <f t="shared" si="545"/>
        <v>3</v>
      </c>
      <c r="M877" s="2">
        <f t="shared" si="536"/>
        <v>60000</v>
      </c>
      <c r="N877" s="12"/>
      <c r="O877" s="12"/>
      <c r="P877" s="12"/>
      <c r="Q877" s="2">
        <f t="shared" si="546"/>
        <v>0</v>
      </c>
      <c r="R877" s="2">
        <f t="shared" si="538"/>
        <v>0</v>
      </c>
      <c r="S877" s="12"/>
      <c r="T877" s="12"/>
      <c r="U877" s="12"/>
      <c r="V877" s="19">
        <f t="shared" si="543"/>
        <v>0</v>
      </c>
      <c r="W877" s="2">
        <f t="shared" si="540"/>
        <v>0</v>
      </c>
      <c r="X877" s="21">
        <f t="shared" si="541"/>
        <v>3</v>
      </c>
      <c r="Y877" s="24"/>
      <c r="Z877" s="32"/>
      <c r="AA877" s="256">
        <v>20000</v>
      </c>
      <c r="AB877" s="27">
        <f t="shared" si="542"/>
        <v>60000</v>
      </c>
    </row>
    <row r="878" spans="1:28" ht="15" customHeight="1">
      <c r="A878" s="101">
        <v>6</v>
      </c>
      <c r="B878" s="261" t="s">
        <v>239</v>
      </c>
      <c r="C878" s="23" t="s">
        <v>40</v>
      </c>
      <c r="D878" s="9"/>
      <c r="E878" s="9"/>
      <c r="F878" s="9"/>
      <c r="G878" s="2">
        <f t="shared" si="544"/>
        <v>0</v>
      </c>
      <c r="H878" s="2">
        <f t="shared" si="534"/>
        <v>0</v>
      </c>
      <c r="I878" s="12"/>
      <c r="J878" s="12">
        <v>1</v>
      </c>
      <c r="K878" s="12"/>
      <c r="L878" s="2">
        <f t="shared" si="545"/>
        <v>1</v>
      </c>
      <c r="M878" s="2">
        <f t="shared" si="536"/>
        <v>100000</v>
      </c>
      <c r="N878" s="12"/>
      <c r="O878" s="12"/>
      <c r="P878" s="12"/>
      <c r="Q878" s="2">
        <f t="shared" si="546"/>
        <v>0</v>
      </c>
      <c r="R878" s="2">
        <f t="shared" si="538"/>
        <v>0</v>
      </c>
      <c r="S878" s="12"/>
      <c r="T878" s="12"/>
      <c r="U878" s="12"/>
      <c r="V878" s="19">
        <f t="shared" si="543"/>
        <v>0</v>
      </c>
      <c r="W878" s="2">
        <f t="shared" si="540"/>
        <v>0</v>
      </c>
      <c r="X878" s="21">
        <f t="shared" si="541"/>
        <v>1</v>
      </c>
      <c r="Y878" s="24"/>
      <c r="Z878" s="32"/>
      <c r="AA878" s="256">
        <v>100000</v>
      </c>
      <c r="AB878" s="27">
        <f t="shared" si="542"/>
        <v>100000</v>
      </c>
    </row>
    <row r="879" spans="1:28" ht="15" customHeight="1">
      <c r="A879" s="101">
        <v>7</v>
      </c>
      <c r="B879" s="261" t="s">
        <v>267</v>
      </c>
      <c r="C879" s="23" t="s">
        <v>39</v>
      </c>
      <c r="D879" s="9"/>
      <c r="E879" s="9"/>
      <c r="F879" s="9"/>
      <c r="G879" s="2">
        <f t="shared" si="544"/>
        <v>0</v>
      </c>
      <c r="H879" s="2">
        <f t="shared" si="534"/>
        <v>0</v>
      </c>
      <c r="I879" s="12"/>
      <c r="J879" s="12">
        <v>2</v>
      </c>
      <c r="K879" s="12"/>
      <c r="L879" s="2">
        <f t="shared" si="545"/>
        <v>2</v>
      </c>
      <c r="M879" s="2">
        <f t="shared" si="536"/>
        <v>21800</v>
      </c>
      <c r="N879" s="12"/>
      <c r="O879" s="12"/>
      <c r="P879" s="12"/>
      <c r="Q879" s="2">
        <f t="shared" si="546"/>
        <v>0</v>
      </c>
      <c r="R879" s="2">
        <f t="shared" si="538"/>
        <v>0</v>
      </c>
      <c r="S879" s="12"/>
      <c r="T879" s="12"/>
      <c r="U879" s="12"/>
      <c r="V879" s="19">
        <f t="shared" si="543"/>
        <v>0</v>
      </c>
      <c r="W879" s="2">
        <f t="shared" si="540"/>
        <v>0</v>
      </c>
      <c r="X879" s="21">
        <f t="shared" si="541"/>
        <v>2</v>
      </c>
      <c r="Y879" s="24"/>
      <c r="Z879" s="32"/>
      <c r="AA879" s="256">
        <v>10900</v>
      </c>
      <c r="AB879" s="27">
        <f t="shared" si="542"/>
        <v>21800</v>
      </c>
    </row>
    <row r="880" spans="1:28" ht="15" customHeight="1">
      <c r="A880" s="101">
        <v>8</v>
      </c>
      <c r="B880" s="261" t="s">
        <v>241</v>
      </c>
      <c r="C880" s="23" t="s">
        <v>40</v>
      </c>
      <c r="D880" s="9"/>
      <c r="E880" s="9"/>
      <c r="F880" s="9"/>
      <c r="G880" s="2">
        <f t="shared" si="544"/>
        <v>0</v>
      </c>
      <c r="H880" s="2">
        <f t="shared" si="534"/>
        <v>0</v>
      </c>
      <c r="I880" s="12"/>
      <c r="J880" s="12">
        <v>1</v>
      </c>
      <c r="K880" s="12"/>
      <c r="L880" s="2">
        <f t="shared" si="545"/>
        <v>1</v>
      </c>
      <c r="M880" s="2">
        <f t="shared" si="536"/>
        <v>180000</v>
      </c>
      <c r="N880" s="12"/>
      <c r="O880" s="12"/>
      <c r="P880" s="12"/>
      <c r="Q880" s="2">
        <f t="shared" si="546"/>
        <v>0</v>
      </c>
      <c r="R880" s="2">
        <f t="shared" si="538"/>
        <v>0</v>
      </c>
      <c r="S880" s="12"/>
      <c r="T880" s="12"/>
      <c r="U880" s="12"/>
      <c r="V880" s="19">
        <f t="shared" si="543"/>
        <v>0</v>
      </c>
      <c r="W880" s="2">
        <f t="shared" si="540"/>
        <v>0</v>
      </c>
      <c r="X880" s="21">
        <f t="shared" si="541"/>
        <v>1</v>
      </c>
      <c r="Y880" s="24"/>
      <c r="Z880" s="32"/>
      <c r="AA880" s="256">
        <v>180000</v>
      </c>
      <c r="AB880" s="27">
        <f t="shared" si="542"/>
        <v>180000</v>
      </c>
    </row>
    <row r="881" spans="1:28" ht="15" customHeight="1">
      <c r="A881" s="101"/>
      <c r="B881" s="255"/>
      <c r="C881" s="20"/>
      <c r="D881" s="1"/>
      <c r="E881" s="1"/>
      <c r="F881" s="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19"/>
      <c r="W881" s="2"/>
      <c r="X881" s="21"/>
      <c r="Y881" s="22"/>
      <c r="Z881" s="31"/>
      <c r="AA881" s="263"/>
      <c r="AB881" s="27"/>
    </row>
    <row r="882" spans="1:28" ht="15" customHeight="1">
      <c r="A882" s="137"/>
      <c r="B882" s="411" t="s">
        <v>1071</v>
      </c>
      <c r="C882" s="409"/>
      <c r="D882" s="8"/>
      <c r="E882" s="8"/>
      <c r="F882" s="8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21"/>
      <c r="Y882" s="22"/>
      <c r="Z882" s="30"/>
      <c r="AA882" s="419"/>
      <c r="AB882" s="34"/>
    </row>
    <row r="883" spans="1:28" ht="15" customHeight="1">
      <c r="A883" s="137">
        <v>1</v>
      </c>
      <c r="B883" s="271" t="s">
        <v>514</v>
      </c>
      <c r="C883" s="38" t="s">
        <v>40</v>
      </c>
      <c r="D883" s="10">
        <v>1</v>
      </c>
      <c r="E883" s="10"/>
      <c r="F883" s="10"/>
      <c r="G883" s="19">
        <f t="shared" ref="G883" si="547">SUM(D883:F883)</f>
        <v>1</v>
      </c>
      <c r="H883" s="19">
        <f>G883*AA883</f>
        <v>50000</v>
      </c>
      <c r="I883" s="26"/>
      <c r="J883" s="26">
        <v>1</v>
      </c>
      <c r="K883" s="26"/>
      <c r="L883" s="19">
        <f t="shared" ref="L883" si="548">SUM(I883:K883)</f>
        <v>1</v>
      </c>
      <c r="M883" s="19">
        <f>L883*AA883</f>
        <v>50000</v>
      </c>
      <c r="N883" s="26"/>
      <c r="O883" s="26"/>
      <c r="P883" s="26"/>
      <c r="Q883" s="19">
        <f t="shared" ref="Q883" si="549">SUM(N883:P883)</f>
        <v>0</v>
      </c>
      <c r="R883" s="19">
        <f>Q883*AA883</f>
        <v>0</v>
      </c>
      <c r="S883" s="26"/>
      <c r="T883" s="26"/>
      <c r="U883" s="26"/>
      <c r="V883" s="19">
        <f t="shared" ref="V883" si="550">SUM(S883:U883)</f>
        <v>0</v>
      </c>
      <c r="W883" s="19">
        <f t="shared" ref="W883:W886" si="551">V883*AA883</f>
        <v>0</v>
      </c>
      <c r="X883" s="21">
        <f>G883+L883+Q883+V883</f>
        <v>2</v>
      </c>
      <c r="Y883" s="24"/>
      <c r="Z883" s="39"/>
      <c r="AA883" s="373">
        <v>50000</v>
      </c>
      <c r="AB883" s="34">
        <f t="shared" ref="AB883:AB886" si="552">X883*AA883</f>
        <v>100000</v>
      </c>
    </row>
    <row r="884" spans="1:28" ht="15" customHeight="1">
      <c r="A884" s="101">
        <v>2</v>
      </c>
      <c r="B884" s="255" t="s">
        <v>78</v>
      </c>
      <c r="C884" s="20" t="s">
        <v>39</v>
      </c>
      <c r="D884" s="1"/>
      <c r="E884" s="1"/>
      <c r="F884" s="1"/>
      <c r="G884" s="2">
        <f t="shared" ref="G884:G886" si="553">SUM(D884:F884)</f>
        <v>0</v>
      </c>
      <c r="H884" s="2">
        <f t="shared" ref="H884:H886" si="554">G884*AA884</f>
        <v>0</v>
      </c>
      <c r="I884" s="2">
        <v>1</v>
      </c>
      <c r="J884" s="2"/>
      <c r="K884" s="2"/>
      <c r="L884" s="2">
        <f t="shared" ref="L884:L886" si="555">SUM(I884:K884)</f>
        <v>1</v>
      </c>
      <c r="M884" s="2">
        <f t="shared" ref="M884:M886" si="556">L884*AA884</f>
        <v>36000</v>
      </c>
      <c r="N884" s="2"/>
      <c r="O884" s="2"/>
      <c r="P884" s="2"/>
      <c r="Q884" s="2">
        <f t="shared" ref="Q884:Q886" si="557">SUM(N884:P884)</f>
        <v>0</v>
      </c>
      <c r="R884" s="2">
        <f t="shared" ref="R884:R886" si="558">Q884*AA884</f>
        <v>0</v>
      </c>
      <c r="S884" s="2"/>
      <c r="T884" s="2"/>
      <c r="U884" s="2"/>
      <c r="V884" s="19">
        <f t="shared" ref="V884:V885" si="559">SUM(S884:U884)</f>
        <v>0</v>
      </c>
      <c r="W884" s="2">
        <f t="shared" si="551"/>
        <v>0</v>
      </c>
      <c r="X884" s="21">
        <f>G884+L884+Q884+V884</f>
        <v>1</v>
      </c>
      <c r="Y884" s="22"/>
      <c r="Z884" s="31"/>
      <c r="AA884" s="263">
        <v>36000</v>
      </c>
      <c r="AB884" s="27">
        <f t="shared" si="552"/>
        <v>36000</v>
      </c>
    </row>
    <row r="885" spans="1:28" ht="15" customHeight="1">
      <c r="A885" s="101">
        <v>3</v>
      </c>
      <c r="B885" s="255" t="s">
        <v>371</v>
      </c>
      <c r="C885" s="20" t="s">
        <v>40</v>
      </c>
      <c r="D885" s="1"/>
      <c r="E885" s="1"/>
      <c r="F885" s="1"/>
      <c r="G885" s="2">
        <f t="shared" si="553"/>
        <v>0</v>
      </c>
      <c r="H885" s="2">
        <f t="shared" si="554"/>
        <v>0</v>
      </c>
      <c r="I885" s="2"/>
      <c r="J885" s="2"/>
      <c r="K885" s="2"/>
      <c r="L885" s="2">
        <f t="shared" si="555"/>
        <v>0</v>
      </c>
      <c r="M885" s="2">
        <f t="shared" si="556"/>
        <v>0</v>
      </c>
      <c r="N885" s="2">
        <v>1</v>
      </c>
      <c r="O885" s="2"/>
      <c r="P885" s="2"/>
      <c r="Q885" s="2">
        <f t="shared" ref="Q885" si="560">SUM(N885:P885)</f>
        <v>1</v>
      </c>
      <c r="R885" s="2">
        <f t="shared" si="558"/>
        <v>10000</v>
      </c>
      <c r="S885" s="2"/>
      <c r="T885" s="2"/>
      <c r="U885" s="2"/>
      <c r="V885" s="19">
        <f t="shared" si="559"/>
        <v>0</v>
      </c>
      <c r="W885" s="2">
        <f t="shared" si="551"/>
        <v>0</v>
      </c>
      <c r="X885" s="21">
        <f>G885+L885+Q885+V885</f>
        <v>1</v>
      </c>
      <c r="Y885" s="22"/>
      <c r="Z885" s="31"/>
      <c r="AA885" s="256">
        <v>10000</v>
      </c>
      <c r="AB885" s="27">
        <f t="shared" si="552"/>
        <v>10000</v>
      </c>
    </row>
    <row r="886" spans="1:28" ht="15" customHeight="1">
      <c r="A886" s="101">
        <v>4</v>
      </c>
      <c r="B886" s="255" t="s">
        <v>369</v>
      </c>
      <c r="C886" s="20" t="s">
        <v>40</v>
      </c>
      <c r="D886" s="1"/>
      <c r="E886" s="1"/>
      <c r="F886" s="1"/>
      <c r="G886" s="2">
        <f t="shared" si="553"/>
        <v>0</v>
      </c>
      <c r="H886" s="2">
        <f t="shared" si="554"/>
        <v>0</v>
      </c>
      <c r="I886" s="2"/>
      <c r="J886" s="2"/>
      <c r="K886" s="2"/>
      <c r="L886" s="2">
        <f t="shared" si="555"/>
        <v>0</v>
      </c>
      <c r="M886" s="2">
        <f t="shared" si="556"/>
        <v>0</v>
      </c>
      <c r="N886" s="2">
        <v>1</v>
      </c>
      <c r="O886" s="2"/>
      <c r="P886" s="2"/>
      <c r="Q886" s="2">
        <f t="shared" si="557"/>
        <v>1</v>
      </c>
      <c r="R886" s="2">
        <f t="shared" si="558"/>
        <v>40000</v>
      </c>
      <c r="S886" s="2"/>
      <c r="T886" s="2"/>
      <c r="U886" s="2"/>
      <c r="V886" s="19">
        <f t="shared" ref="V886" si="561">SUM(S886:U886)</f>
        <v>0</v>
      </c>
      <c r="W886" s="2">
        <f t="shared" si="551"/>
        <v>0</v>
      </c>
      <c r="X886" s="21">
        <f>G886+L886+Q886+V886</f>
        <v>1</v>
      </c>
      <c r="Y886" s="22"/>
      <c r="Z886" s="31"/>
      <c r="AA886" s="256">
        <v>40000</v>
      </c>
      <c r="AB886" s="27">
        <f t="shared" si="552"/>
        <v>40000</v>
      </c>
    </row>
    <row r="887" spans="1:28" ht="15" customHeight="1">
      <c r="A887" s="101"/>
      <c r="B887" s="255"/>
      <c r="C887" s="20"/>
      <c r="D887" s="1"/>
      <c r="E887" s="1"/>
      <c r="F887" s="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35"/>
      <c r="Y887" s="36"/>
      <c r="Z887" s="31"/>
      <c r="AA887" s="374"/>
      <c r="AB887" s="63"/>
    </row>
    <row r="888" spans="1:28" ht="15" customHeight="1">
      <c r="A888" s="101"/>
      <c r="B888" s="258" t="s">
        <v>1073</v>
      </c>
      <c r="C888" s="23"/>
      <c r="D888" s="9"/>
      <c r="E888" s="9"/>
      <c r="F888" s="9"/>
      <c r="G888" s="12"/>
      <c r="H888" s="2"/>
      <c r="I888" s="12"/>
      <c r="J888" s="12"/>
      <c r="K888" s="12"/>
      <c r="L888" s="12"/>
      <c r="M888" s="2"/>
      <c r="N888" s="12"/>
      <c r="O888" s="12"/>
      <c r="P888" s="12"/>
      <c r="Q888" s="12"/>
      <c r="R888" s="2"/>
      <c r="S888" s="12"/>
      <c r="T888" s="12"/>
      <c r="U888" s="12"/>
      <c r="V888" s="19"/>
      <c r="W888" s="2"/>
      <c r="X888" s="21"/>
      <c r="Y888" s="24"/>
      <c r="Z888" s="32"/>
      <c r="AA888" s="265"/>
      <c r="AB888" s="29"/>
    </row>
    <row r="889" spans="1:28" ht="15" customHeight="1">
      <c r="A889" s="101">
        <v>1</v>
      </c>
      <c r="B889" s="261" t="s">
        <v>372</v>
      </c>
      <c r="C889" s="20" t="s">
        <v>39</v>
      </c>
      <c r="D889" s="1"/>
      <c r="E889" s="1"/>
      <c r="F889" s="1"/>
      <c r="G889" s="2">
        <f t="shared" ref="G889" si="562">SUM(D889:F889)</f>
        <v>0</v>
      </c>
      <c r="H889" s="2">
        <f t="shared" ref="H889" si="563">G889*AA889</f>
        <v>0</v>
      </c>
      <c r="I889" s="2"/>
      <c r="J889" s="2"/>
      <c r="K889" s="2">
        <v>2</v>
      </c>
      <c r="L889" s="2">
        <f t="shared" ref="L889" si="564">SUM(I889:K889)</f>
        <v>2</v>
      </c>
      <c r="M889" s="2">
        <f t="shared" ref="M889" si="565">L889*AA889</f>
        <v>20000</v>
      </c>
      <c r="N889" s="2"/>
      <c r="O889" s="2"/>
      <c r="P889" s="2"/>
      <c r="Q889" s="2">
        <f t="shared" ref="Q889" si="566">SUM(N889:P889)</f>
        <v>0</v>
      </c>
      <c r="R889" s="2">
        <f t="shared" ref="R889" si="567">Q889*AA889</f>
        <v>0</v>
      </c>
      <c r="S889" s="2"/>
      <c r="T889" s="2"/>
      <c r="U889" s="2"/>
      <c r="V889" s="19">
        <f t="shared" ref="V889" si="568">SUM(S889:U889)</f>
        <v>0</v>
      </c>
      <c r="W889" s="2">
        <f t="shared" ref="W889" si="569">V889*AA889</f>
        <v>0</v>
      </c>
      <c r="X889" s="21">
        <f>G889+L889+Q889+V889</f>
        <v>2</v>
      </c>
      <c r="Y889" s="22"/>
      <c r="Z889" s="31"/>
      <c r="AA889" s="256">
        <v>10000</v>
      </c>
      <c r="AB889" s="27">
        <f t="shared" ref="AB889" si="570">X889*AA889</f>
        <v>20000</v>
      </c>
    </row>
    <row r="890" spans="1:28" ht="15" customHeight="1">
      <c r="A890" s="101"/>
      <c r="B890" s="261"/>
      <c r="C890" s="20"/>
      <c r="D890" s="1"/>
      <c r="E890" s="1"/>
      <c r="F890" s="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19"/>
      <c r="W890" s="2"/>
      <c r="X890" s="21"/>
      <c r="Y890" s="22"/>
      <c r="Z890" s="31"/>
      <c r="AA890" s="256"/>
      <c r="AB890" s="63"/>
    </row>
    <row r="891" spans="1:28" ht="15" customHeight="1">
      <c r="A891" s="101"/>
      <c r="B891" s="258" t="s">
        <v>1074</v>
      </c>
      <c r="C891" s="23"/>
      <c r="D891" s="9"/>
      <c r="E891" s="9"/>
      <c r="F891" s="9"/>
      <c r="G891" s="12"/>
      <c r="H891" s="2"/>
      <c r="I891" s="12"/>
      <c r="J891" s="12"/>
      <c r="K891" s="12"/>
      <c r="L891" s="12"/>
      <c r="M891" s="2"/>
      <c r="N891" s="12"/>
      <c r="O891" s="12"/>
      <c r="P891" s="12"/>
      <c r="Q891" s="12"/>
      <c r="R891" s="2"/>
      <c r="S891" s="12"/>
      <c r="T891" s="12"/>
      <c r="U891" s="12"/>
      <c r="V891" s="19"/>
      <c r="W891" s="2"/>
      <c r="X891" s="21"/>
      <c r="Y891" s="24"/>
      <c r="Z891" s="32"/>
      <c r="AA891" s="265"/>
      <c r="AB891" s="29"/>
    </row>
    <row r="892" spans="1:28" ht="15" customHeight="1">
      <c r="A892" s="101">
        <v>1</v>
      </c>
      <c r="B892" s="261" t="s">
        <v>373</v>
      </c>
      <c r="C892" s="20" t="s">
        <v>39</v>
      </c>
      <c r="D892" s="1"/>
      <c r="E892" s="1"/>
      <c r="F892" s="1"/>
      <c r="G892" s="2">
        <f t="shared" ref="G892" si="571">SUM(D892:F892)</f>
        <v>0</v>
      </c>
      <c r="H892" s="2">
        <f t="shared" ref="H892:H894" si="572">G892*AA892</f>
        <v>0</v>
      </c>
      <c r="I892" s="2"/>
      <c r="J892" s="2"/>
      <c r="K892" s="2">
        <v>2</v>
      </c>
      <c r="L892" s="2">
        <f t="shared" ref="L892:L894" si="573">SUM(I892:K892)</f>
        <v>2</v>
      </c>
      <c r="M892" s="2">
        <f t="shared" ref="M892:M894" si="574">L892*AA892</f>
        <v>20000</v>
      </c>
      <c r="N892" s="2"/>
      <c r="O892" s="2"/>
      <c r="P892" s="2"/>
      <c r="Q892" s="2">
        <f t="shared" ref="Q892:Q894" si="575">SUM(N892:P892)</f>
        <v>0</v>
      </c>
      <c r="R892" s="2">
        <f t="shared" ref="R892:R894" si="576">Q892*AA892</f>
        <v>0</v>
      </c>
      <c r="S892" s="2"/>
      <c r="T892" s="2"/>
      <c r="U892" s="2"/>
      <c r="V892" s="19">
        <f t="shared" ref="V892:V894" si="577">SUM(S892:U892)</f>
        <v>0</v>
      </c>
      <c r="W892" s="2">
        <f t="shared" ref="W892:W894" si="578">V892*AA892</f>
        <v>0</v>
      </c>
      <c r="X892" s="21">
        <f>G892+L892+Q892+V892</f>
        <v>2</v>
      </c>
      <c r="Y892" s="22"/>
      <c r="Z892" s="31"/>
      <c r="AA892" s="256">
        <v>10000</v>
      </c>
      <c r="AB892" s="27">
        <f t="shared" ref="AB892:AB894" si="579">X892*AA892</f>
        <v>20000</v>
      </c>
    </row>
    <row r="893" spans="1:28" ht="15" customHeight="1">
      <c r="A893" s="101">
        <v>2</v>
      </c>
      <c r="B893" s="261" t="s">
        <v>374</v>
      </c>
      <c r="C893" s="20" t="s">
        <v>39</v>
      </c>
      <c r="D893" s="1"/>
      <c r="E893" s="1"/>
      <c r="F893" s="1"/>
      <c r="G893" s="2">
        <f t="shared" ref="G893" si="580">SUM(D893:F893)</f>
        <v>0</v>
      </c>
      <c r="H893" s="2">
        <f t="shared" si="572"/>
        <v>0</v>
      </c>
      <c r="I893" s="2"/>
      <c r="J893" s="2"/>
      <c r="K893" s="2">
        <v>1</v>
      </c>
      <c r="L893" s="2">
        <f t="shared" si="573"/>
        <v>1</v>
      </c>
      <c r="M893" s="2">
        <f t="shared" si="574"/>
        <v>10000</v>
      </c>
      <c r="N893" s="2"/>
      <c r="O893" s="2"/>
      <c r="P893" s="2"/>
      <c r="Q893" s="2">
        <f t="shared" si="575"/>
        <v>0</v>
      </c>
      <c r="R893" s="2">
        <f t="shared" si="576"/>
        <v>0</v>
      </c>
      <c r="S893" s="2"/>
      <c r="T893" s="2"/>
      <c r="U893" s="2"/>
      <c r="V893" s="19">
        <f t="shared" si="577"/>
        <v>0</v>
      </c>
      <c r="W893" s="2">
        <f t="shared" si="578"/>
        <v>0</v>
      </c>
      <c r="X893" s="21">
        <f>G893+L893+Q893+V893</f>
        <v>1</v>
      </c>
      <c r="Y893" s="22"/>
      <c r="Z893" s="31"/>
      <c r="AA893" s="256">
        <v>10000</v>
      </c>
      <c r="AB893" s="27">
        <f t="shared" si="579"/>
        <v>10000</v>
      </c>
    </row>
    <row r="894" spans="1:28" ht="15" customHeight="1">
      <c r="A894" s="101">
        <v>3</v>
      </c>
      <c r="B894" s="261" t="s">
        <v>375</v>
      </c>
      <c r="C894" s="20" t="s">
        <v>39</v>
      </c>
      <c r="D894" s="1"/>
      <c r="E894" s="1"/>
      <c r="F894" s="1"/>
      <c r="G894" s="2">
        <f t="shared" ref="G894" si="581">SUM(D894:F894)</f>
        <v>0</v>
      </c>
      <c r="H894" s="2">
        <f t="shared" si="572"/>
        <v>0</v>
      </c>
      <c r="I894" s="2"/>
      <c r="J894" s="2"/>
      <c r="K894" s="2">
        <v>1</v>
      </c>
      <c r="L894" s="2">
        <f t="shared" si="573"/>
        <v>1</v>
      </c>
      <c r="M894" s="2">
        <f t="shared" si="574"/>
        <v>10000</v>
      </c>
      <c r="N894" s="2"/>
      <c r="O894" s="2"/>
      <c r="P894" s="2"/>
      <c r="Q894" s="2">
        <f t="shared" si="575"/>
        <v>0</v>
      </c>
      <c r="R894" s="2">
        <f t="shared" si="576"/>
        <v>0</v>
      </c>
      <c r="S894" s="2"/>
      <c r="T894" s="2"/>
      <c r="U894" s="2"/>
      <c r="V894" s="19">
        <f t="shared" si="577"/>
        <v>0</v>
      </c>
      <c r="W894" s="2">
        <f t="shared" si="578"/>
        <v>0</v>
      </c>
      <c r="X894" s="21">
        <f>G894+L894+Q894+V894</f>
        <v>1</v>
      </c>
      <c r="Y894" s="22"/>
      <c r="Z894" s="31"/>
      <c r="AA894" s="256">
        <v>10000</v>
      </c>
      <c r="AB894" s="27">
        <f t="shared" si="579"/>
        <v>10000</v>
      </c>
    </row>
    <row r="895" spans="1:28" ht="15" customHeight="1">
      <c r="A895" s="101"/>
      <c r="B895" s="255"/>
      <c r="C895" s="20"/>
      <c r="D895" s="1"/>
      <c r="E895" s="1"/>
      <c r="F895" s="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35"/>
      <c r="Y895" s="36"/>
      <c r="Z895" s="31"/>
      <c r="AA895" s="263"/>
      <c r="AB895" s="63"/>
    </row>
    <row r="896" spans="1:28" ht="15" customHeight="1">
      <c r="A896" s="101"/>
      <c r="B896" s="258" t="s">
        <v>1075</v>
      </c>
      <c r="C896" s="23"/>
      <c r="D896" s="9"/>
      <c r="E896" s="9"/>
      <c r="F896" s="9"/>
      <c r="G896" s="12"/>
      <c r="H896" s="2"/>
      <c r="I896" s="12"/>
      <c r="J896" s="12"/>
      <c r="K896" s="12"/>
      <c r="L896" s="12"/>
      <c r="M896" s="2"/>
      <c r="N896" s="12"/>
      <c r="O896" s="12"/>
      <c r="P896" s="12"/>
      <c r="Q896" s="12"/>
      <c r="R896" s="2"/>
      <c r="S896" s="12"/>
      <c r="T896" s="12"/>
      <c r="U896" s="12"/>
      <c r="V896" s="19"/>
      <c r="W896" s="2"/>
      <c r="X896" s="21"/>
      <c r="Y896" s="24"/>
      <c r="Z896" s="32"/>
      <c r="AA896" s="265"/>
      <c r="AB896" s="29"/>
    </row>
    <row r="897" spans="1:28" ht="15" customHeight="1">
      <c r="A897" s="101">
        <v>1</v>
      </c>
      <c r="B897" s="261" t="s">
        <v>515</v>
      </c>
      <c r="C897" s="23" t="s">
        <v>61</v>
      </c>
      <c r="D897" s="9">
        <v>1</v>
      </c>
      <c r="E897" s="9"/>
      <c r="F897" s="9"/>
      <c r="G897" s="2">
        <f t="shared" ref="G897:G918" si="582">SUM(D897:F897)</f>
        <v>1</v>
      </c>
      <c r="H897" s="2">
        <f>G897*AA897</f>
        <v>25000</v>
      </c>
      <c r="I897" s="12"/>
      <c r="J897" s="12"/>
      <c r="K897" s="12"/>
      <c r="L897" s="2">
        <f t="shared" ref="L897:L917" si="583">SUM(I897:K897)</f>
        <v>0</v>
      </c>
      <c r="M897" s="2">
        <f>L897*AA897</f>
        <v>0</v>
      </c>
      <c r="N897" s="12"/>
      <c r="O897" s="12"/>
      <c r="P897" s="12"/>
      <c r="Q897" s="2">
        <f t="shared" ref="Q897:Q917" si="584">SUM(N897:P897)</f>
        <v>0</v>
      </c>
      <c r="R897" s="2">
        <f>Q897*AA897</f>
        <v>0</v>
      </c>
      <c r="S897" s="12"/>
      <c r="T897" s="12"/>
      <c r="U897" s="12"/>
      <c r="V897" s="19">
        <f t="shared" ref="V897:V917" si="585">SUM(S897:U897)</f>
        <v>0</v>
      </c>
      <c r="W897" s="2">
        <f t="shared" ref="W897:W920" si="586">V897*AA897</f>
        <v>0</v>
      </c>
      <c r="X897" s="21">
        <f t="shared" ref="X897:X906" si="587">G897+L897+Q897+V897</f>
        <v>1</v>
      </c>
      <c r="Y897" s="24"/>
      <c r="Z897" s="32"/>
      <c r="AA897" s="256">
        <v>25000</v>
      </c>
      <c r="AB897" s="27">
        <f t="shared" ref="AB897:AB920" si="588">X897*AA897</f>
        <v>25000</v>
      </c>
    </row>
    <row r="898" spans="1:28" ht="15" customHeight="1">
      <c r="A898" s="101">
        <v>2</v>
      </c>
      <c r="B898" s="261" t="s">
        <v>360</v>
      </c>
      <c r="C898" s="20" t="s">
        <v>39</v>
      </c>
      <c r="D898" s="1"/>
      <c r="E898" s="1"/>
      <c r="F898" s="1"/>
      <c r="G898" s="2">
        <f t="shared" ref="G898" si="589">SUM(D898:F898)</f>
        <v>0</v>
      </c>
      <c r="H898" s="2">
        <f t="shared" ref="H898:H920" si="590">G898*AA898</f>
        <v>0</v>
      </c>
      <c r="I898" s="2">
        <v>1</v>
      </c>
      <c r="J898" s="2"/>
      <c r="K898" s="2"/>
      <c r="L898" s="2">
        <f t="shared" ref="L898:L899" si="591">SUM(I898:K898)</f>
        <v>1</v>
      </c>
      <c r="M898" s="2">
        <f t="shared" ref="M898:M928" si="592">L898*AA898</f>
        <v>50000</v>
      </c>
      <c r="N898" s="2"/>
      <c r="O898" s="2"/>
      <c r="P898" s="2"/>
      <c r="Q898" s="2">
        <f t="shared" ref="Q898:Q899" si="593">SUM(N898:P898)</f>
        <v>0</v>
      </c>
      <c r="R898" s="2">
        <f t="shared" ref="R898:R920" si="594">Q898*AA898</f>
        <v>0</v>
      </c>
      <c r="S898" s="2"/>
      <c r="T898" s="2"/>
      <c r="U898" s="2"/>
      <c r="V898" s="19">
        <f t="shared" ref="V898:V899" si="595">SUM(S898:U898)</f>
        <v>0</v>
      </c>
      <c r="W898" s="2">
        <f t="shared" si="586"/>
        <v>0</v>
      </c>
      <c r="X898" s="21">
        <f t="shared" si="587"/>
        <v>1</v>
      </c>
      <c r="Y898" s="22"/>
      <c r="Z898" s="31"/>
      <c r="AA898" s="263">
        <v>50000</v>
      </c>
      <c r="AB898" s="27">
        <f t="shared" si="588"/>
        <v>50000</v>
      </c>
    </row>
    <row r="899" spans="1:28" ht="15" customHeight="1">
      <c r="A899" s="101">
        <v>3</v>
      </c>
      <c r="B899" s="261" t="s">
        <v>358</v>
      </c>
      <c r="C899" s="20" t="s">
        <v>39</v>
      </c>
      <c r="D899" s="1"/>
      <c r="E899" s="1"/>
      <c r="F899" s="1"/>
      <c r="G899" s="2">
        <f t="shared" si="582"/>
        <v>0</v>
      </c>
      <c r="H899" s="2">
        <f t="shared" si="590"/>
        <v>0</v>
      </c>
      <c r="I899" s="2"/>
      <c r="J899" s="2"/>
      <c r="K899" s="2">
        <v>1</v>
      </c>
      <c r="L899" s="2">
        <f t="shared" si="591"/>
        <v>1</v>
      </c>
      <c r="M899" s="2">
        <f t="shared" si="592"/>
        <v>20000</v>
      </c>
      <c r="N899" s="2"/>
      <c r="O899" s="2"/>
      <c r="P899" s="2"/>
      <c r="Q899" s="2">
        <f t="shared" si="593"/>
        <v>0</v>
      </c>
      <c r="R899" s="2">
        <f t="shared" si="594"/>
        <v>0</v>
      </c>
      <c r="S899" s="2"/>
      <c r="T899" s="2"/>
      <c r="U899" s="2"/>
      <c r="V899" s="19">
        <f t="shared" si="595"/>
        <v>0</v>
      </c>
      <c r="W899" s="2">
        <f t="shared" si="586"/>
        <v>0</v>
      </c>
      <c r="X899" s="21">
        <f t="shared" si="587"/>
        <v>1</v>
      </c>
      <c r="Y899" s="22"/>
      <c r="Z899" s="31"/>
      <c r="AA899" s="263">
        <v>20000</v>
      </c>
      <c r="AB899" s="27">
        <f t="shared" si="588"/>
        <v>20000</v>
      </c>
    </row>
    <row r="900" spans="1:28" ht="15" customHeight="1">
      <c r="A900" s="101">
        <v>4</v>
      </c>
      <c r="B900" s="261" t="s">
        <v>311</v>
      </c>
      <c r="C900" s="20" t="s">
        <v>61</v>
      </c>
      <c r="D900" s="1"/>
      <c r="E900" s="1"/>
      <c r="F900" s="1"/>
      <c r="G900" s="2">
        <f t="shared" si="582"/>
        <v>0</v>
      </c>
      <c r="H900" s="2">
        <f t="shared" si="590"/>
        <v>0</v>
      </c>
      <c r="I900" s="2">
        <v>1</v>
      </c>
      <c r="J900" s="2"/>
      <c r="K900" s="2"/>
      <c r="L900" s="2">
        <f t="shared" si="583"/>
        <v>1</v>
      </c>
      <c r="M900" s="2">
        <f t="shared" si="592"/>
        <v>22500</v>
      </c>
      <c r="N900" s="2"/>
      <c r="O900" s="2"/>
      <c r="P900" s="2"/>
      <c r="Q900" s="2">
        <f t="shared" si="584"/>
        <v>0</v>
      </c>
      <c r="R900" s="2">
        <f t="shared" si="594"/>
        <v>0</v>
      </c>
      <c r="S900" s="2"/>
      <c r="T900" s="2"/>
      <c r="U900" s="2"/>
      <c r="V900" s="19">
        <f t="shared" si="585"/>
        <v>0</v>
      </c>
      <c r="W900" s="2">
        <f t="shared" si="586"/>
        <v>0</v>
      </c>
      <c r="X900" s="21">
        <f t="shared" si="587"/>
        <v>1</v>
      </c>
      <c r="Y900" s="22"/>
      <c r="Z900" s="31"/>
      <c r="AA900" s="263">
        <v>22500</v>
      </c>
      <c r="AB900" s="27">
        <f t="shared" si="588"/>
        <v>22500</v>
      </c>
    </row>
    <row r="901" spans="1:28" ht="15" customHeight="1">
      <c r="A901" s="101">
        <v>5</v>
      </c>
      <c r="B901" s="261" t="s">
        <v>359</v>
      </c>
      <c r="C901" s="23" t="s">
        <v>39</v>
      </c>
      <c r="D901" s="9"/>
      <c r="E901" s="9"/>
      <c r="F901" s="9"/>
      <c r="G901" s="2">
        <f t="shared" ref="G901" si="596">SUM(D901:F901)</f>
        <v>0</v>
      </c>
      <c r="H901" s="2">
        <f t="shared" si="590"/>
        <v>0</v>
      </c>
      <c r="I901" s="12">
        <v>1</v>
      </c>
      <c r="J901" s="12"/>
      <c r="K901" s="12"/>
      <c r="L901" s="2">
        <f t="shared" ref="L901" si="597">SUM(I901:K901)</f>
        <v>1</v>
      </c>
      <c r="M901" s="2">
        <f t="shared" si="592"/>
        <v>50000</v>
      </c>
      <c r="N901" s="12"/>
      <c r="O901" s="12"/>
      <c r="P901" s="12"/>
      <c r="Q901" s="2">
        <f t="shared" ref="Q901" si="598">SUM(N901:P901)</f>
        <v>0</v>
      </c>
      <c r="R901" s="2">
        <f t="shared" si="594"/>
        <v>0</v>
      </c>
      <c r="S901" s="12"/>
      <c r="T901" s="12"/>
      <c r="U901" s="12"/>
      <c r="V901" s="19">
        <f t="shared" ref="V901" si="599">SUM(S901:U901)</f>
        <v>0</v>
      </c>
      <c r="W901" s="2">
        <f t="shared" si="586"/>
        <v>0</v>
      </c>
      <c r="X901" s="21">
        <f t="shared" si="587"/>
        <v>1</v>
      </c>
      <c r="Y901" s="24"/>
      <c r="Z901" s="32"/>
      <c r="AA901" s="256">
        <v>50000</v>
      </c>
      <c r="AB901" s="27">
        <f t="shared" si="588"/>
        <v>50000</v>
      </c>
    </row>
    <row r="902" spans="1:28" ht="15" customHeight="1">
      <c r="A902" s="101">
        <v>6</v>
      </c>
      <c r="B902" s="255" t="s">
        <v>314</v>
      </c>
      <c r="C902" s="20" t="s">
        <v>315</v>
      </c>
      <c r="D902" s="1"/>
      <c r="E902" s="1"/>
      <c r="F902" s="1"/>
      <c r="G902" s="2">
        <f t="shared" si="582"/>
        <v>0</v>
      </c>
      <c r="H902" s="2">
        <f t="shared" si="590"/>
        <v>0</v>
      </c>
      <c r="I902" s="2">
        <v>2</v>
      </c>
      <c r="J902" s="2"/>
      <c r="K902" s="2"/>
      <c r="L902" s="2">
        <f t="shared" si="583"/>
        <v>2</v>
      </c>
      <c r="M902" s="2">
        <f t="shared" si="592"/>
        <v>21000</v>
      </c>
      <c r="N902" s="2"/>
      <c r="O902" s="2"/>
      <c r="P902" s="2"/>
      <c r="Q902" s="2">
        <f t="shared" si="584"/>
        <v>0</v>
      </c>
      <c r="R902" s="2">
        <f t="shared" si="594"/>
        <v>0</v>
      </c>
      <c r="S902" s="2"/>
      <c r="T902" s="2"/>
      <c r="U902" s="2"/>
      <c r="V902" s="19">
        <f t="shared" si="585"/>
        <v>0</v>
      </c>
      <c r="W902" s="2">
        <f t="shared" si="586"/>
        <v>0</v>
      </c>
      <c r="X902" s="21">
        <f t="shared" si="587"/>
        <v>2</v>
      </c>
      <c r="Y902" s="22"/>
      <c r="Z902" s="31"/>
      <c r="AA902" s="263">
        <v>10500</v>
      </c>
      <c r="AB902" s="27">
        <f t="shared" si="588"/>
        <v>21000</v>
      </c>
    </row>
    <row r="903" spans="1:28" ht="15" customHeight="1">
      <c r="A903" s="101">
        <v>7</v>
      </c>
      <c r="B903" s="255" t="s">
        <v>404</v>
      </c>
      <c r="C903" s="20" t="s">
        <v>61</v>
      </c>
      <c r="D903" s="1"/>
      <c r="E903" s="1"/>
      <c r="F903" s="1"/>
      <c r="G903" s="2">
        <f t="shared" si="582"/>
        <v>0</v>
      </c>
      <c r="H903" s="2">
        <f t="shared" si="590"/>
        <v>0</v>
      </c>
      <c r="I903" s="2">
        <v>1</v>
      </c>
      <c r="J903" s="2"/>
      <c r="K903" s="2"/>
      <c r="L903" s="2">
        <f t="shared" si="583"/>
        <v>1</v>
      </c>
      <c r="M903" s="2">
        <f t="shared" si="592"/>
        <v>150000</v>
      </c>
      <c r="N903" s="2"/>
      <c r="O903" s="2"/>
      <c r="P903" s="2"/>
      <c r="Q903" s="2">
        <f t="shared" si="584"/>
        <v>0</v>
      </c>
      <c r="R903" s="2">
        <f t="shared" si="594"/>
        <v>0</v>
      </c>
      <c r="S903" s="2"/>
      <c r="T903" s="2"/>
      <c r="U903" s="2"/>
      <c r="V903" s="19">
        <f t="shared" si="585"/>
        <v>0</v>
      </c>
      <c r="W903" s="2">
        <f t="shared" si="586"/>
        <v>0</v>
      </c>
      <c r="X903" s="21">
        <f t="shared" si="587"/>
        <v>1</v>
      </c>
      <c r="Y903" s="22"/>
      <c r="Z903" s="31"/>
      <c r="AA903" s="256">
        <v>150000</v>
      </c>
      <c r="AB903" s="27">
        <f t="shared" si="588"/>
        <v>150000</v>
      </c>
    </row>
    <row r="904" spans="1:28" ht="15" customHeight="1">
      <c r="A904" s="101">
        <v>8</v>
      </c>
      <c r="B904" s="255" t="s">
        <v>349</v>
      </c>
      <c r="C904" s="20" t="s">
        <v>39</v>
      </c>
      <c r="D904" s="1"/>
      <c r="E904" s="1"/>
      <c r="F904" s="1"/>
      <c r="G904" s="2">
        <f t="shared" ref="G904" si="600">SUM(D904:F904)</f>
        <v>0</v>
      </c>
      <c r="H904" s="2">
        <f t="shared" si="590"/>
        <v>0</v>
      </c>
      <c r="I904" s="2"/>
      <c r="J904" s="2"/>
      <c r="K904" s="2"/>
      <c r="L904" s="2">
        <f t="shared" ref="L904" si="601">SUM(I904:K904)</f>
        <v>0</v>
      </c>
      <c r="M904" s="2">
        <f t="shared" si="592"/>
        <v>0</v>
      </c>
      <c r="N904" s="2"/>
      <c r="O904" s="2">
        <v>1</v>
      </c>
      <c r="P904" s="2"/>
      <c r="Q904" s="2">
        <f t="shared" ref="Q904" si="602">SUM(N904:P904)</f>
        <v>1</v>
      </c>
      <c r="R904" s="2">
        <f t="shared" si="594"/>
        <v>10000</v>
      </c>
      <c r="S904" s="2"/>
      <c r="T904" s="2"/>
      <c r="U904" s="2"/>
      <c r="V904" s="19">
        <f t="shared" ref="V904" si="603">SUM(S904:U904)</f>
        <v>0</v>
      </c>
      <c r="W904" s="2">
        <f t="shared" si="586"/>
        <v>0</v>
      </c>
      <c r="X904" s="21">
        <f t="shared" si="587"/>
        <v>1</v>
      </c>
      <c r="Y904" s="22"/>
      <c r="Z904" s="31"/>
      <c r="AA904" s="256">
        <v>10000</v>
      </c>
      <c r="AB904" s="27">
        <f t="shared" si="588"/>
        <v>10000</v>
      </c>
    </row>
    <row r="905" spans="1:28" ht="15" customHeight="1">
      <c r="A905" s="101">
        <v>9</v>
      </c>
      <c r="B905" s="255" t="s">
        <v>306</v>
      </c>
      <c r="C905" s="20" t="s">
        <v>61</v>
      </c>
      <c r="D905" s="1"/>
      <c r="E905" s="1"/>
      <c r="F905" s="1"/>
      <c r="G905" s="2">
        <f t="shared" si="582"/>
        <v>0</v>
      </c>
      <c r="H905" s="2">
        <f t="shared" si="590"/>
        <v>0</v>
      </c>
      <c r="I905" s="2">
        <v>1</v>
      </c>
      <c r="J905" s="2"/>
      <c r="K905" s="2"/>
      <c r="L905" s="2">
        <f t="shared" si="583"/>
        <v>1</v>
      </c>
      <c r="M905" s="2">
        <f t="shared" si="592"/>
        <v>10000</v>
      </c>
      <c r="N905" s="2"/>
      <c r="O905" s="2"/>
      <c r="P905" s="2"/>
      <c r="Q905" s="2">
        <f t="shared" si="584"/>
        <v>0</v>
      </c>
      <c r="R905" s="2">
        <f t="shared" si="594"/>
        <v>0</v>
      </c>
      <c r="S905" s="2"/>
      <c r="T905" s="2"/>
      <c r="U905" s="2"/>
      <c r="V905" s="19">
        <f t="shared" si="585"/>
        <v>0</v>
      </c>
      <c r="W905" s="2">
        <f t="shared" si="586"/>
        <v>0</v>
      </c>
      <c r="X905" s="21">
        <f t="shared" si="587"/>
        <v>1</v>
      </c>
      <c r="Y905" s="22"/>
      <c r="Z905" s="31"/>
      <c r="AA905" s="256">
        <v>10000</v>
      </c>
      <c r="AB905" s="27">
        <f t="shared" si="588"/>
        <v>10000</v>
      </c>
    </row>
    <row r="906" spans="1:28" ht="15" customHeight="1">
      <c r="A906" s="101">
        <v>10</v>
      </c>
      <c r="B906" s="255" t="s">
        <v>518</v>
      </c>
      <c r="C906" s="20" t="s">
        <v>40</v>
      </c>
      <c r="D906" s="1"/>
      <c r="E906" s="1"/>
      <c r="F906" s="1">
        <v>1</v>
      </c>
      <c r="G906" s="2">
        <f t="shared" si="582"/>
        <v>1</v>
      </c>
      <c r="H906" s="2">
        <f t="shared" si="590"/>
        <v>50000</v>
      </c>
      <c r="I906" s="2"/>
      <c r="J906" s="2"/>
      <c r="K906" s="2"/>
      <c r="L906" s="2">
        <v>0</v>
      </c>
      <c r="M906" s="2">
        <f t="shared" si="592"/>
        <v>0</v>
      </c>
      <c r="N906" s="2"/>
      <c r="O906" s="2"/>
      <c r="P906" s="2"/>
      <c r="Q906" s="2">
        <v>0</v>
      </c>
      <c r="R906" s="2">
        <f t="shared" si="594"/>
        <v>0</v>
      </c>
      <c r="S906" s="2"/>
      <c r="T906" s="2"/>
      <c r="U906" s="2"/>
      <c r="V906" s="19">
        <v>0</v>
      </c>
      <c r="W906" s="2">
        <f t="shared" si="586"/>
        <v>0</v>
      </c>
      <c r="X906" s="21">
        <f t="shared" si="587"/>
        <v>1</v>
      </c>
      <c r="Y906" s="22"/>
      <c r="Z906" s="31"/>
      <c r="AA906" s="256">
        <v>50000</v>
      </c>
      <c r="AB906" s="27">
        <f t="shared" si="588"/>
        <v>50000</v>
      </c>
    </row>
    <row r="907" spans="1:28" ht="15" customHeight="1">
      <c r="A907" s="101">
        <v>11</v>
      </c>
      <c r="B907" s="261" t="s">
        <v>516</v>
      </c>
      <c r="C907" s="20" t="s">
        <v>61</v>
      </c>
      <c r="D907" s="1"/>
      <c r="E907" s="1"/>
      <c r="F907" s="1"/>
      <c r="G907" s="2">
        <f>SUM(D907:F907)</f>
        <v>0</v>
      </c>
      <c r="H907" s="2">
        <f t="shared" si="590"/>
        <v>0</v>
      </c>
      <c r="I907" s="2">
        <v>1</v>
      </c>
      <c r="J907" s="2"/>
      <c r="K907" s="2"/>
      <c r="L907" s="2">
        <f>SUM(I907:K907)</f>
        <v>1</v>
      </c>
      <c r="M907" s="2">
        <f t="shared" si="592"/>
        <v>10000</v>
      </c>
      <c r="N907" s="2"/>
      <c r="O907" s="2"/>
      <c r="P907" s="2"/>
      <c r="Q907" s="2">
        <f>SUM(N907:P907)</f>
        <v>0</v>
      </c>
      <c r="R907" s="2">
        <f t="shared" si="594"/>
        <v>0</v>
      </c>
      <c r="S907" s="2"/>
      <c r="T907" s="2"/>
      <c r="U907" s="2"/>
      <c r="V907" s="19">
        <f>SUM(S907:U907)</f>
        <v>0</v>
      </c>
      <c r="W907" s="2">
        <f t="shared" si="586"/>
        <v>0</v>
      </c>
      <c r="X907" s="21">
        <f>G907+L907+Q907+V907</f>
        <v>1</v>
      </c>
      <c r="Y907" s="22"/>
      <c r="Z907" s="31"/>
      <c r="AA907" s="263">
        <v>10000</v>
      </c>
      <c r="AB907" s="27">
        <f t="shared" si="588"/>
        <v>10000</v>
      </c>
    </row>
    <row r="908" spans="1:28" ht="15" customHeight="1">
      <c r="A908" s="101">
        <v>12</v>
      </c>
      <c r="B908" s="261" t="s">
        <v>517</v>
      </c>
      <c r="C908" s="23" t="s">
        <v>61</v>
      </c>
      <c r="D908" s="9"/>
      <c r="E908" s="9"/>
      <c r="F908" s="9"/>
      <c r="G908" s="2">
        <f>SUM(D908:F908)</f>
        <v>0</v>
      </c>
      <c r="H908" s="2">
        <f t="shared" si="590"/>
        <v>0</v>
      </c>
      <c r="I908" s="12">
        <v>1</v>
      </c>
      <c r="J908" s="12"/>
      <c r="K908" s="12"/>
      <c r="L908" s="2">
        <f>SUM(I908:K908)</f>
        <v>1</v>
      </c>
      <c r="M908" s="2">
        <f t="shared" si="592"/>
        <v>10000</v>
      </c>
      <c r="N908" s="12"/>
      <c r="O908" s="12"/>
      <c r="P908" s="12"/>
      <c r="Q908" s="2">
        <f>SUM(N908:P908)</f>
        <v>0</v>
      </c>
      <c r="R908" s="2">
        <f t="shared" si="594"/>
        <v>0</v>
      </c>
      <c r="S908" s="12"/>
      <c r="T908" s="12"/>
      <c r="U908" s="12"/>
      <c r="V908" s="19">
        <f>SUM(S908:U908)</f>
        <v>0</v>
      </c>
      <c r="W908" s="2">
        <f t="shared" si="586"/>
        <v>0</v>
      </c>
      <c r="X908" s="21">
        <f>G908+L908+Q908+V908</f>
        <v>1</v>
      </c>
      <c r="Y908" s="24"/>
      <c r="Z908" s="32"/>
      <c r="AA908" s="256">
        <v>10000</v>
      </c>
      <c r="AB908" s="27">
        <f t="shared" si="588"/>
        <v>10000</v>
      </c>
    </row>
    <row r="909" spans="1:28" ht="15" customHeight="1">
      <c r="A909" s="101">
        <v>13</v>
      </c>
      <c r="B909" s="255" t="s">
        <v>280</v>
      </c>
      <c r="C909" s="20" t="s">
        <v>40</v>
      </c>
      <c r="D909" s="1"/>
      <c r="E909" s="1"/>
      <c r="F909" s="1"/>
      <c r="G909" s="2">
        <f t="shared" si="582"/>
        <v>0</v>
      </c>
      <c r="H909" s="2">
        <f t="shared" si="590"/>
        <v>0</v>
      </c>
      <c r="I909" s="2"/>
      <c r="J909" s="2">
        <v>2</v>
      </c>
      <c r="K909" s="2"/>
      <c r="L909" s="2">
        <f t="shared" si="583"/>
        <v>2</v>
      </c>
      <c r="M909" s="2">
        <f t="shared" si="592"/>
        <v>90000</v>
      </c>
      <c r="N909" s="2"/>
      <c r="O909" s="2"/>
      <c r="P909" s="2"/>
      <c r="Q909" s="2">
        <f t="shared" si="584"/>
        <v>0</v>
      </c>
      <c r="R909" s="2">
        <f t="shared" si="594"/>
        <v>0</v>
      </c>
      <c r="S909" s="2"/>
      <c r="T909" s="2"/>
      <c r="U909" s="2"/>
      <c r="V909" s="19">
        <f t="shared" si="585"/>
        <v>0</v>
      </c>
      <c r="W909" s="2">
        <f t="shared" si="586"/>
        <v>0</v>
      </c>
      <c r="X909" s="21">
        <f>G909+L909+Q909+V909</f>
        <v>2</v>
      </c>
      <c r="Y909" s="22"/>
      <c r="Z909" s="31"/>
      <c r="AA909" s="375">
        <v>45000</v>
      </c>
      <c r="AB909" s="27">
        <f t="shared" si="588"/>
        <v>90000</v>
      </c>
    </row>
    <row r="910" spans="1:28" ht="15" customHeight="1">
      <c r="A910" s="101">
        <v>14</v>
      </c>
      <c r="B910" s="255" t="s">
        <v>316</v>
      </c>
      <c r="C910" s="20" t="s">
        <v>61</v>
      </c>
      <c r="D910" s="1"/>
      <c r="E910" s="1"/>
      <c r="F910" s="1"/>
      <c r="G910" s="2">
        <f t="shared" si="582"/>
        <v>0</v>
      </c>
      <c r="H910" s="2">
        <f t="shared" si="590"/>
        <v>0</v>
      </c>
      <c r="I910" s="2"/>
      <c r="J910" s="2"/>
      <c r="K910" s="2"/>
      <c r="L910" s="2">
        <f t="shared" si="583"/>
        <v>0</v>
      </c>
      <c r="M910" s="2">
        <f t="shared" si="592"/>
        <v>0</v>
      </c>
      <c r="N910" s="2">
        <v>1</v>
      </c>
      <c r="O910" s="2"/>
      <c r="P910" s="2"/>
      <c r="Q910" s="2">
        <f t="shared" si="584"/>
        <v>1</v>
      </c>
      <c r="R910" s="2">
        <f t="shared" si="594"/>
        <v>20000</v>
      </c>
      <c r="S910" s="2"/>
      <c r="T910" s="2"/>
      <c r="U910" s="2"/>
      <c r="V910" s="19">
        <f t="shared" si="585"/>
        <v>0</v>
      </c>
      <c r="W910" s="2">
        <f t="shared" si="586"/>
        <v>0</v>
      </c>
      <c r="X910" s="21">
        <f>G910+L910+Q910+V910</f>
        <v>1</v>
      </c>
      <c r="Y910" s="22"/>
      <c r="Z910" s="31"/>
      <c r="AA910" s="256">
        <v>20000</v>
      </c>
      <c r="AB910" s="27">
        <f t="shared" si="588"/>
        <v>20000</v>
      </c>
    </row>
    <row r="911" spans="1:28" ht="15" customHeight="1">
      <c r="A911" s="101">
        <v>15</v>
      </c>
      <c r="B911" s="255" t="s">
        <v>355</v>
      </c>
      <c r="C911" s="20" t="s">
        <v>40</v>
      </c>
      <c r="D911" s="1"/>
      <c r="E911" s="1"/>
      <c r="F911" s="1"/>
      <c r="G911" s="2">
        <f t="shared" ref="G911" si="604">SUM(D911:F911)</f>
        <v>0</v>
      </c>
      <c r="H911" s="2">
        <f t="shared" si="590"/>
        <v>0</v>
      </c>
      <c r="I911" s="2"/>
      <c r="J911" s="2"/>
      <c r="K911" s="2"/>
      <c r="L911" s="2">
        <f t="shared" ref="L911" si="605">SUM(I911:K911)</f>
        <v>0</v>
      </c>
      <c r="M911" s="2">
        <f t="shared" si="592"/>
        <v>0</v>
      </c>
      <c r="N911" s="2">
        <v>1</v>
      </c>
      <c r="O911" s="2"/>
      <c r="P911" s="2"/>
      <c r="Q911" s="2">
        <f t="shared" ref="Q911" si="606">SUM(N911:P911)</f>
        <v>1</v>
      </c>
      <c r="R911" s="2">
        <f t="shared" si="594"/>
        <v>30000</v>
      </c>
      <c r="S911" s="2"/>
      <c r="T911" s="2"/>
      <c r="U911" s="2"/>
      <c r="V911" s="19">
        <f t="shared" ref="V911" si="607">SUM(S911:U911)</f>
        <v>0</v>
      </c>
      <c r="W911" s="2">
        <f t="shared" si="586"/>
        <v>0</v>
      </c>
      <c r="X911" s="21">
        <f t="shared" ref="X911:X918" si="608">G911+L911+Q911+V911</f>
        <v>1</v>
      </c>
      <c r="Y911" s="22"/>
      <c r="Z911" s="31"/>
      <c r="AA911" s="256">
        <v>30000</v>
      </c>
      <c r="AB911" s="27">
        <f t="shared" si="588"/>
        <v>30000</v>
      </c>
    </row>
    <row r="912" spans="1:28" ht="15" customHeight="1">
      <c r="A912" s="101">
        <v>16</v>
      </c>
      <c r="B912" s="255" t="s">
        <v>519</v>
      </c>
      <c r="C912" s="20" t="s">
        <v>61</v>
      </c>
      <c r="D912" s="1"/>
      <c r="E912" s="1"/>
      <c r="F912" s="1"/>
      <c r="G912" s="2">
        <f t="shared" si="582"/>
        <v>0</v>
      </c>
      <c r="H912" s="2">
        <f t="shared" si="590"/>
        <v>0</v>
      </c>
      <c r="I912" s="2">
        <v>1</v>
      </c>
      <c r="J912" s="2"/>
      <c r="K912" s="2"/>
      <c r="L912" s="2">
        <f t="shared" si="583"/>
        <v>1</v>
      </c>
      <c r="M912" s="2">
        <f t="shared" si="592"/>
        <v>35000</v>
      </c>
      <c r="N912" s="2"/>
      <c r="O912" s="2"/>
      <c r="P912" s="2"/>
      <c r="Q912" s="2">
        <f t="shared" si="584"/>
        <v>0</v>
      </c>
      <c r="R912" s="2">
        <f t="shared" si="594"/>
        <v>0</v>
      </c>
      <c r="S912" s="2"/>
      <c r="T912" s="2"/>
      <c r="U912" s="2"/>
      <c r="V912" s="19">
        <f t="shared" si="585"/>
        <v>0</v>
      </c>
      <c r="W912" s="2">
        <f t="shared" si="586"/>
        <v>0</v>
      </c>
      <c r="X912" s="21">
        <f t="shared" si="608"/>
        <v>1</v>
      </c>
      <c r="Y912" s="22"/>
      <c r="Z912" s="31"/>
      <c r="AA912" s="256">
        <v>35000</v>
      </c>
      <c r="AB912" s="27">
        <f t="shared" si="588"/>
        <v>35000</v>
      </c>
    </row>
    <row r="913" spans="1:28" ht="15" customHeight="1">
      <c r="A913" s="101">
        <v>17</v>
      </c>
      <c r="B913" s="255" t="s">
        <v>303</v>
      </c>
      <c r="C913" s="20" t="s">
        <v>61</v>
      </c>
      <c r="D913" s="1"/>
      <c r="E913" s="1"/>
      <c r="F913" s="1"/>
      <c r="G913" s="2">
        <f t="shared" si="582"/>
        <v>0</v>
      </c>
      <c r="H913" s="2">
        <f t="shared" si="590"/>
        <v>0</v>
      </c>
      <c r="I913" s="2">
        <v>1</v>
      </c>
      <c r="J913" s="2"/>
      <c r="K913" s="2"/>
      <c r="L913" s="2">
        <f t="shared" si="583"/>
        <v>1</v>
      </c>
      <c r="M913" s="2">
        <f t="shared" si="592"/>
        <v>12000</v>
      </c>
      <c r="N913" s="2"/>
      <c r="O913" s="2"/>
      <c r="P913" s="2"/>
      <c r="Q913" s="2">
        <f t="shared" si="584"/>
        <v>0</v>
      </c>
      <c r="R913" s="2">
        <f t="shared" si="594"/>
        <v>0</v>
      </c>
      <c r="S913" s="2"/>
      <c r="T913" s="2"/>
      <c r="U913" s="2"/>
      <c r="V913" s="19">
        <f t="shared" si="585"/>
        <v>0</v>
      </c>
      <c r="W913" s="2">
        <f t="shared" si="586"/>
        <v>0</v>
      </c>
      <c r="X913" s="21">
        <f t="shared" si="608"/>
        <v>1</v>
      </c>
      <c r="Y913" s="22"/>
      <c r="Z913" s="31"/>
      <c r="AA913" s="256">
        <v>12000</v>
      </c>
      <c r="AB913" s="27">
        <f t="shared" si="588"/>
        <v>12000</v>
      </c>
    </row>
    <row r="914" spans="1:28" ht="15" customHeight="1">
      <c r="A914" s="101">
        <v>18</v>
      </c>
      <c r="B914" s="255" t="s">
        <v>305</v>
      </c>
      <c r="C914" s="20" t="s">
        <v>61</v>
      </c>
      <c r="D914" s="1"/>
      <c r="E914" s="1"/>
      <c r="F914" s="1"/>
      <c r="G914" s="2">
        <f t="shared" si="582"/>
        <v>0</v>
      </c>
      <c r="H914" s="2">
        <f t="shared" si="590"/>
        <v>0</v>
      </c>
      <c r="I914" s="2">
        <v>1</v>
      </c>
      <c r="J914" s="2"/>
      <c r="K914" s="2"/>
      <c r="L914" s="2">
        <f t="shared" si="583"/>
        <v>1</v>
      </c>
      <c r="M914" s="2">
        <f t="shared" si="592"/>
        <v>20000</v>
      </c>
      <c r="N914" s="2"/>
      <c r="O914" s="2"/>
      <c r="P914" s="2"/>
      <c r="Q914" s="2">
        <f t="shared" si="584"/>
        <v>0</v>
      </c>
      <c r="R914" s="2">
        <f t="shared" si="594"/>
        <v>0</v>
      </c>
      <c r="S914" s="2"/>
      <c r="T914" s="2"/>
      <c r="U914" s="2"/>
      <c r="V914" s="19">
        <f t="shared" si="585"/>
        <v>0</v>
      </c>
      <c r="W914" s="2">
        <f t="shared" si="586"/>
        <v>0</v>
      </c>
      <c r="X914" s="21">
        <f t="shared" si="608"/>
        <v>1</v>
      </c>
      <c r="Y914" s="24"/>
      <c r="Z914" s="39"/>
      <c r="AA914" s="256">
        <v>20000</v>
      </c>
      <c r="AB914" s="27">
        <f t="shared" si="588"/>
        <v>20000</v>
      </c>
    </row>
    <row r="915" spans="1:28" ht="15" customHeight="1">
      <c r="A915" s="101">
        <v>19</v>
      </c>
      <c r="B915" s="255" t="s">
        <v>356</v>
      </c>
      <c r="C915" s="20" t="s">
        <v>322</v>
      </c>
      <c r="D915" s="1"/>
      <c r="E915" s="1"/>
      <c r="F915" s="1"/>
      <c r="G915" s="2">
        <f t="shared" si="582"/>
        <v>0</v>
      </c>
      <c r="H915" s="2">
        <f t="shared" si="590"/>
        <v>0</v>
      </c>
      <c r="I915" s="2"/>
      <c r="J915" s="2"/>
      <c r="K915" s="2"/>
      <c r="L915" s="2">
        <f t="shared" si="583"/>
        <v>0</v>
      </c>
      <c r="M915" s="2">
        <f t="shared" si="592"/>
        <v>0</v>
      </c>
      <c r="N915" s="2"/>
      <c r="O915" s="2">
        <v>1</v>
      </c>
      <c r="P915" s="2"/>
      <c r="Q915" s="2">
        <f t="shared" ref="Q915" si="609">SUM(N915:P915)</f>
        <v>1</v>
      </c>
      <c r="R915" s="2">
        <f t="shared" si="594"/>
        <v>20000</v>
      </c>
      <c r="S915" s="2"/>
      <c r="T915" s="2"/>
      <c r="U915" s="2"/>
      <c r="V915" s="19">
        <f t="shared" ref="V915" si="610">SUM(S915:U915)</f>
        <v>0</v>
      </c>
      <c r="W915" s="2">
        <f t="shared" si="586"/>
        <v>0</v>
      </c>
      <c r="X915" s="21">
        <f t="shared" si="608"/>
        <v>1</v>
      </c>
      <c r="Y915" s="24"/>
      <c r="Z915" s="39"/>
      <c r="AA915" s="256">
        <v>20000</v>
      </c>
      <c r="AB915" s="27">
        <f t="shared" si="588"/>
        <v>20000</v>
      </c>
    </row>
    <row r="916" spans="1:28" ht="15" customHeight="1">
      <c r="A916" s="101">
        <v>20</v>
      </c>
      <c r="B916" s="255" t="s">
        <v>312</v>
      </c>
      <c r="C916" s="20" t="s">
        <v>310</v>
      </c>
      <c r="D916" s="1"/>
      <c r="E916" s="1"/>
      <c r="F916" s="1"/>
      <c r="G916" s="2">
        <f t="shared" si="582"/>
        <v>0</v>
      </c>
      <c r="H916" s="2">
        <f t="shared" si="590"/>
        <v>0</v>
      </c>
      <c r="I916" s="2">
        <v>2</v>
      </c>
      <c r="J916" s="2"/>
      <c r="K916" s="2"/>
      <c r="L916" s="2">
        <f t="shared" si="583"/>
        <v>2</v>
      </c>
      <c r="M916" s="2">
        <f t="shared" si="592"/>
        <v>50000</v>
      </c>
      <c r="N916" s="2"/>
      <c r="O916" s="2"/>
      <c r="P916" s="2"/>
      <c r="Q916" s="2">
        <f t="shared" si="584"/>
        <v>0</v>
      </c>
      <c r="R916" s="2">
        <f t="shared" si="594"/>
        <v>0</v>
      </c>
      <c r="S916" s="2"/>
      <c r="T916" s="2"/>
      <c r="U916" s="2"/>
      <c r="V916" s="19">
        <f t="shared" si="585"/>
        <v>0</v>
      </c>
      <c r="W916" s="2">
        <f t="shared" si="586"/>
        <v>0</v>
      </c>
      <c r="X916" s="21">
        <f t="shared" si="608"/>
        <v>2</v>
      </c>
      <c r="Y916" s="24"/>
      <c r="Z916" s="39"/>
      <c r="AA916" s="376">
        <v>25000</v>
      </c>
      <c r="AB916" s="27">
        <f t="shared" si="588"/>
        <v>50000</v>
      </c>
    </row>
    <row r="917" spans="1:28" ht="15" customHeight="1">
      <c r="A917" s="101">
        <v>21</v>
      </c>
      <c r="B917" s="255" t="s">
        <v>300</v>
      </c>
      <c r="C917" s="20" t="s">
        <v>39</v>
      </c>
      <c r="D917" s="1"/>
      <c r="E917" s="1"/>
      <c r="F917" s="1"/>
      <c r="G917" s="2">
        <f t="shared" si="582"/>
        <v>0</v>
      </c>
      <c r="H917" s="2">
        <f t="shared" si="590"/>
        <v>0</v>
      </c>
      <c r="I917" s="2">
        <v>2</v>
      </c>
      <c r="J917" s="2"/>
      <c r="K917" s="2"/>
      <c r="L917" s="2">
        <f t="shared" si="583"/>
        <v>2</v>
      </c>
      <c r="M917" s="2">
        <f t="shared" si="592"/>
        <v>80765</v>
      </c>
      <c r="N917" s="2"/>
      <c r="O917" s="2"/>
      <c r="P917" s="2"/>
      <c r="Q917" s="2">
        <f t="shared" si="584"/>
        <v>0</v>
      </c>
      <c r="R917" s="2">
        <f t="shared" si="594"/>
        <v>0</v>
      </c>
      <c r="S917" s="2"/>
      <c r="T917" s="2"/>
      <c r="U917" s="2"/>
      <c r="V917" s="19">
        <f t="shared" si="585"/>
        <v>0</v>
      </c>
      <c r="W917" s="2">
        <f t="shared" si="586"/>
        <v>0</v>
      </c>
      <c r="X917" s="21">
        <f t="shared" si="608"/>
        <v>2</v>
      </c>
      <c r="Y917" s="24"/>
      <c r="Z917" s="39"/>
      <c r="AA917" s="374">
        <v>40382.5</v>
      </c>
      <c r="AB917" s="42">
        <f t="shared" si="588"/>
        <v>80765</v>
      </c>
    </row>
    <row r="918" spans="1:28" ht="15" customHeight="1">
      <c r="A918" s="101">
        <v>22</v>
      </c>
      <c r="B918" s="261" t="s">
        <v>357</v>
      </c>
      <c r="C918" s="20" t="s">
        <v>39</v>
      </c>
      <c r="D918" s="1"/>
      <c r="E918" s="1"/>
      <c r="F918" s="1"/>
      <c r="G918" s="2">
        <f t="shared" si="582"/>
        <v>0</v>
      </c>
      <c r="H918" s="2">
        <f t="shared" si="590"/>
        <v>0</v>
      </c>
      <c r="I918" s="2"/>
      <c r="J918" s="2"/>
      <c r="K918" s="2"/>
      <c r="L918" s="2">
        <f t="shared" ref="L918" si="611">SUM(I918:K918)</f>
        <v>0</v>
      </c>
      <c r="M918" s="2">
        <f t="shared" si="592"/>
        <v>0</v>
      </c>
      <c r="N918" s="2"/>
      <c r="O918" s="2"/>
      <c r="P918" s="2">
        <v>1</v>
      </c>
      <c r="Q918" s="2">
        <f t="shared" ref="Q918" si="612">SUM(N918:P918)</f>
        <v>1</v>
      </c>
      <c r="R918" s="2">
        <f t="shared" si="594"/>
        <v>20000</v>
      </c>
      <c r="S918" s="2"/>
      <c r="T918" s="2"/>
      <c r="U918" s="2"/>
      <c r="V918" s="19">
        <f t="shared" ref="V918" si="613">SUM(S918:U918)</f>
        <v>0</v>
      </c>
      <c r="W918" s="2">
        <f t="shared" si="586"/>
        <v>0</v>
      </c>
      <c r="X918" s="21">
        <f t="shared" si="608"/>
        <v>1</v>
      </c>
      <c r="Y918" s="24"/>
      <c r="Z918" s="39"/>
      <c r="AA918" s="263">
        <v>20000</v>
      </c>
      <c r="AB918" s="27">
        <f t="shared" si="588"/>
        <v>20000</v>
      </c>
    </row>
    <row r="919" spans="1:28" ht="15" customHeight="1">
      <c r="A919" s="101">
        <v>23</v>
      </c>
      <c r="B919" s="261" t="s">
        <v>520</v>
      </c>
      <c r="C919" s="20" t="s">
        <v>40</v>
      </c>
      <c r="D919" s="1"/>
      <c r="E919" s="1"/>
      <c r="F919" s="1">
        <v>1</v>
      </c>
      <c r="G919" s="2">
        <v>1</v>
      </c>
      <c r="H919" s="2">
        <f t="shared" si="590"/>
        <v>25000</v>
      </c>
      <c r="I919" s="2"/>
      <c r="J919" s="2"/>
      <c r="K919" s="2"/>
      <c r="L919" s="2">
        <v>0</v>
      </c>
      <c r="M919" s="2">
        <f t="shared" si="592"/>
        <v>0</v>
      </c>
      <c r="N919" s="2"/>
      <c r="O919" s="2"/>
      <c r="P919" s="2"/>
      <c r="Q919" s="2">
        <v>0</v>
      </c>
      <c r="R919" s="2">
        <f t="shared" si="594"/>
        <v>0</v>
      </c>
      <c r="S919" s="2"/>
      <c r="T919" s="2"/>
      <c r="U919" s="2"/>
      <c r="V919" s="19">
        <v>0</v>
      </c>
      <c r="W919" s="2">
        <f t="shared" si="586"/>
        <v>0</v>
      </c>
      <c r="X919" s="21">
        <v>1</v>
      </c>
      <c r="Y919" s="24"/>
      <c r="Z919" s="39"/>
      <c r="AA919" s="263">
        <v>25000</v>
      </c>
      <c r="AB919" s="27">
        <f t="shared" si="588"/>
        <v>25000</v>
      </c>
    </row>
    <row r="920" spans="1:28" ht="15" customHeight="1">
      <c r="A920" s="101">
        <v>24</v>
      </c>
      <c r="B920" s="261" t="s">
        <v>521</v>
      </c>
      <c r="C920" s="20" t="s">
        <v>40</v>
      </c>
      <c r="D920" s="1"/>
      <c r="E920" s="1"/>
      <c r="F920" s="1">
        <v>1</v>
      </c>
      <c r="G920" s="2">
        <f>SUM(F920)</f>
        <v>1</v>
      </c>
      <c r="H920" s="2">
        <f t="shared" si="590"/>
        <v>50000</v>
      </c>
      <c r="I920" s="2"/>
      <c r="J920" s="2"/>
      <c r="K920" s="2"/>
      <c r="L920" s="2">
        <v>0</v>
      </c>
      <c r="M920" s="2">
        <f t="shared" si="592"/>
        <v>0</v>
      </c>
      <c r="N920" s="2"/>
      <c r="O920" s="2"/>
      <c r="P920" s="2"/>
      <c r="Q920" s="2">
        <v>0</v>
      </c>
      <c r="R920" s="2">
        <f t="shared" si="594"/>
        <v>0</v>
      </c>
      <c r="S920" s="2"/>
      <c r="T920" s="2"/>
      <c r="U920" s="2"/>
      <c r="V920" s="19">
        <v>0</v>
      </c>
      <c r="W920" s="2">
        <f t="shared" si="586"/>
        <v>0</v>
      </c>
      <c r="X920" s="21">
        <f>G920+L920+Q920+V920</f>
        <v>1</v>
      </c>
      <c r="Y920" s="24"/>
      <c r="Z920" s="39"/>
      <c r="AA920" s="263">
        <v>50000</v>
      </c>
      <c r="AB920" s="27">
        <f t="shared" si="588"/>
        <v>50000</v>
      </c>
    </row>
    <row r="921" spans="1:28" ht="15" customHeight="1">
      <c r="A921" s="101"/>
      <c r="B921" s="261"/>
      <c r="C921" s="20"/>
      <c r="D921" s="1"/>
      <c r="E921" s="1"/>
      <c r="F921" s="1"/>
      <c r="G921" s="2"/>
      <c r="H921" s="2"/>
      <c r="I921" s="2"/>
      <c r="J921" s="2"/>
      <c r="K921" s="2"/>
      <c r="L921" s="2"/>
      <c r="M921" s="2">
        <f t="shared" si="592"/>
        <v>0</v>
      </c>
      <c r="N921" s="2"/>
      <c r="O921" s="2"/>
      <c r="P921" s="2"/>
      <c r="Q921" s="2"/>
      <c r="R921" s="2"/>
      <c r="S921" s="2"/>
      <c r="T921" s="2"/>
      <c r="U921" s="2"/>
      <c r="V921" s="19"/>
      <c r="W921" s="2"/>
      <c r="X921" s="21"/>
      <c r="Y921" s="22"/>
      <c r="Z921" s="31"/>
      <c r="AA921" s="58"/>
      <c r="AB921" s="27"/>
    </row>
    <row r="922" spans="1:28" ht="15" customHeight="1">
      <c r="A922" s="101"/>
      <c r="B922" s="258" t="s">
        <v>1076</v>
      </c>
      <c r="C922" s="23"/>
      <c r="D922" s="9"/>
      <c r="E922" s="9"/>
      <c r="F922" s="9"/>
      <c r="G922" s="12"/>
      <c r="H922" s="2"/>
      <c r="I922" s="12"/>
      <c r="J922" s="12"/>
      <c r="K922" s="12"/>
      <c r="L922" s="12"/>
      <c r="M922" s="2">
        <f t="shared" si="592"/>
        <v>0</v>
      </c>
      <c r="N922" s="12"/>
      <c r="O922" s="12"/>
      <c r="P922" s="12"/>
      <c r="Q922" s="12"/>
      <c r="R922" s="2"/>
      <c r="S922" s="12"/>
      <c r="T922" s="12"/>
      <c r="U922" s="12"/>
      <c r="V922" s="19"/>
      <c r="W922" s="2"/>
      <c r="X922" s="21"/>
      <c r="Y922" s="24"/>
      <c r="Z922" s="32"/>
      <c r="AA922" s="265"/>
      <c r="AB922" s="29"/>
    </row>
    <row r="923" spans="1:28" ht="15" customHeight="1">
      <c r="A923" s="101">
        <v>1</v>
      </c>
      <c r="B923" s="377" t="s">
        <v>233</v>
      </c>
      <c r="C923" s="51" t="s">
        <v>40</v>
      </c>
      <c r="D923" s="52"/>
      <c r="E923" s="52"/>
      <c r="F923" s="52"/>
      <c r="G923" s="53">
        <f>SUM(D923:F923)</f>
        <v>0</v>
      </c>
      <c r="H923" s="2">
        <f>G923*AA923</f>
        <v>0</v>
      </c>
      <c r="I923" s="53"/>
      <c r="J923" s="53"/>
      <c r="K923" s="53">
        <v>2</v>
      </c>
      <c r="L923" s="53">
        <f>SUM(I923:K923)</f>
        <v>2</v>
      </c>
      <c r="M923" s="2">
        <f t="shared" si="592"/>
        <v>50000</v>
      </c>
      <c r="N923" s="53"/>
      <c r="O923" s="53"/>
      <c r="P923" s="53"/>
      <c r="Q923" s="53">
        <f>SUM(N923:P923)</f>
        <v>0</v>
      </c>
      <c r="R923" s="2">
        <f>Q923*AA923</f>
        <v>0</v>
      </c>
      <c r="S923" s="53"/>
      <c r="T923" s="53"/>
      <c r="U923" s="53"/>
      <c r="V923" s="54">
        <f>SUM(S923:U923)</f>
        <v>0</v>
      </c>
      <c r="W923" s="2">
        <f t="shared" ref="W923" si="614">V923*AA923</f>
        <v>0</v>
      </c>
      <c r="X923" s="55">
        <f>G923+L923+Q923+V923</f>
        <v>2</v>
      </c>
      <c r="Y923" s="56"/>
      <c r="Z923" s="57"/>
      <c r="AA923" s="378">
        <v>25000</v>
      </c>
      <c r="AB923" s="27">
        <f t="shared" ref="AB923" si="615">X923*AA923</f>
        <v>50000</v>
      </c>
    </row>
    <row r="924" spans="1:28" ht="15" customHeight="1">
      <c r="A924" s="101"/>
      <c r="B924" s="261"/>
      <c r="C924" s="20"/>
      <c r="D924" s="1"/>
      <c r="E924" s="1"/>
      <c r="F924" s="1"/>
      <c r="G924" s="2"/>
      <c r="H924" s="2"/>
      <c r="I924" s="2"/>
      <c r="J924" s="2"/>
      <c r="K924" s="2"/>
      <c r="L924" s="2"/>
      <c r="M924" s="2">
        <f t="shared" si="592"/>
        <v>0</v>
      </c>
      <c r="N924" s="2"/>
      <c r="O924" s="2"/>
      <c r="P924" s="2"/>
      <c r="Q924" s="2"/>
      <c r="R924" s="2"/>
      <c r="S924" s="2"/>
      <c r="T924" s="2"/>
      <c r="U924" s="2"/>
      <c r="V924" s="19"/>
      <c r="W924" s="2"/>
      <c r="X924" s="21"/>
      <c r="Y924" s="22"/>
      <c r="Z924" s="31"/>
      <c r="AA924" s="263"/>
      <c r="AB924" s="63"/>
    </row>
    <row r="925" spans="1:28" ht="15" customHeight="1">
      <c r="A925" s="101"/>
      <c r="B925" s="258" t="s">
        <v>1077</v>
      </c>
      <c r="C925" s="23"/>
      <c r="D925" s="9"/>
      <c r="E925" s="9"/>
      <c r="F925" s="9"/>
      <c r="G925" s="12"/>
      <c r="H925" s="2"/>
      <c r="I925" s="12"/>
      <c r="J925" s="12"/>
      <c r="K925" s="12"/>
      <c r="L925" s="12"/>
      <c r="M925" s="2">
        <f t="shared" si="592"/>
        <v>0</v>
      </c>
      <c r="N925" s="12"/>
      <c r="O925" s="12"/>
      <c r="P925" s="12"/>
      <c r="Q925" s="12"/>
      <c r="R925" s="2"/>
      <c r="S925" s="12"/>
      <c r="T925" s="12"/>
      <c r="U925" s="12"/>
      <c r="V925" s="19"/>
      <c r="W925" s="2"/>
      <c r="X925" s="21"/>
      <c r="Y925" s="24"/>
      <c r="Z925" s="32"/>
      <c r="AA925" s="265"/>
      <c r="AB925" s="29"/>
    </row>
    <row r="926" spans="1:28" ht="15" customHeight="1">
      <c r="A926" s="101">
        <v>1</v>
      </c>
      <c r="B926" s="255" t="s">
        <v>366</v>
      </c>
      <c r="C926" s="20" t="s">
        <v>39</v>
      </c>
      <c r="D926" s="1"/>
      <c r="E926" s="1"/>
      <c r="F926" s="1"/>
      <c r="G926" s="2">
        <f t="shared" ref="G926" si="616">SUM(D926:F926)</f>
        <v>0</v>
      </c>
      <c r="H926" s="2">
        <f>G926*AA926</f>
        <v>0</v>
      </c>
      <c r="I926" s="2"/>
      <c r="J926" s="2"/>
      <c r="K926" s="2"/>
      <c r="L926" s="2">
        <f t="shared" ref="L926:L928" si="617">SUM(I926:K926)</f>
        <v>0</v>
      </c>
      <c r="M926" s="2">
        <f t="shared" si="592"/>
        <v>0</v>
      </c>
      <c r="N926" s="2"/>
      <c r="O926" s="2">
        <v>1</v>
      </c>
      <c r="P926" s="2"/>
      <c r="Q926" s="2">
        <f t="shared" ref="Q926:Q928" si="618">SUM(N926:P926)</f>
        <v>1</v>
      </c>
      <c r="R926" s="2">
        <f>Q926*AA926</f>
        <v>15000</v>
      </c>
      <c r="S926" s="2"/>
      <c r="T926" s="2"/>
      <c r="U926" s="2"/>
      <c r="V926" s="19">
        <f t="shared" ref="V926:V928" si="619">SUM(S926:U926)</f>
        <v>0</v>
      </c>
      <c r="W926" s="2">
        <f t="shared" ref="W926:W928" si="620">V926*AA926</f>
        <v>0</v>
      </c>
      <c r="X926" s="21">
        <f>G926+L926+Q926+V926</f>
        <v>1</v>
      </c>
      <c r="Y926" s="22"/>
      <c r="Z926" s="31"/>
      <c r="AA926" s="263">
        <v>15000</v>
      </c>
      <c r="AB926" s="27">
        <f t="shared" ref="AB926:AB928" si="621">X926*AA926</f>
        <v>15000</v>
      </c>
    </row>
    <row r="927" spans="1:28" ht="15" customHeight="1">
      <c r="A927" s="101">
        <v>2</v>
      </c>
      <c r="B927" s="255" t="s">
        <v>256</v>
      </c>
      <c r="C927" s="20" t="s">
        <v>39</v>
      </c>
      <c r="D927" s="1"/>
      <c r="E927" s="1"/>
      <c r="F927" s="1"/>
      <c r="G927" s="2">
        <f t="shared" ref="G927:G928" si="622">SUM(D927:F927)</f>
        <v>0</v>
      </c>
      <c r="H927" s="2">
        <f>G927*AA927</f>
        <v>0</v>
      </c>
      <c r="I927" s="2">
        <v>1</v>
      </c>
      <c r="J927" s="2"/>
      <c r="K927" s="2"/>
      <c r="L927" s="2">
        <f t="shared" si="617"/>
        <v>1</v>
      </c>
      <c r="M927" s="2">
        <f t="shared" si="592"/>
        <v>19935</v>
      </c>
      <c r="N927" s="2"/>
      <c r="O927" s="2"/>
      <c r="P927" s="2"/>
      <c r="Q927" s="2">
        <f t="shared" si="618"/>
        <v>0</v>
      </c>
      <c r="R927" s="2">
        <f>Q927*AA927</f>
        <v>0</v>
      </c>
      <c r="S927" s="2"/>
      <c r="T927" s="2"/>
      <c r="U927" s="2"/>
      <c r="V927" s="19">
        <f t="shared" si="619"/>
        <v>0</v>
      </c>
      <c r="W927" s="2">
        <f t="shared" si="620"/>
        <v>0</v>
      </c>
      <c r="X927" s="21">
        <f>G927+L927+Q927+V927</f>
        <v>1</v>
      </c>
      <c r="Y927" s="22"/>
      <c r="Z927" s="31"/>
      <c r="AA927" s="263">
        <v>19935</v>
      </c>
      <c r="AB927" s="27">
        <f t="shared" si="621"/>
        <v>19935</v>
      </c>
    </row>
    <row r="928" spans="1:28" ht="15" customHeight="1">
      <c r="A928" s="101">
        <v>3</v>
      </c>
      <c r="B928" s="255" t="s">
        <v>367</v>
      </c>
      <c r="C928" s="20" t="s">
        <v>39</v>
      </c>
      <c r="D928" s="1"/>
      <c r="E928" s="1"/>
      <c r="F928" s="1"/>
      <c r="G928" s="2">
        <f t="shared" si="622"/>
        <v>0</v>
      </c>
      <c r="H928" s="2">
        <f>G928*AA928</f>
        <v>0</v>
      </c>
      <c r="I928" s="2"/>
      <c r="J928" s="2"/>
      <c r="K928" s="2"/>
      <c r="L928" s="2">
        <f t="shared" si="617"/>
        <v>0</v>
      </c>
      <c r="M928" s="2">
        <f t="shared" si="592"/>
        <v>0</v>
      </c>
      <c r="N928" s="2"/>
      <c r="O928" s="2"/>
      <c r="P928" s="2"/>
      <c r="Q928" s="2">
        <f t="shared" si="618"/>
        <v>0</v>
      </c>
      <c r="R928" s="2">
        <f>Q928*AA928</f>
        <v>0</v>
      </c>
      <c r="S928" s="2">
        <v>1</v>
      </c>
      <c r="T928" s="2"/>
      <c r="U928" s="2"/>
      <c r="V928" s="19">
        <f t="shared" si="619"/>
        <v>1</v>
      </c>
      <c r="W928" s="2">
        <f t="shared" si="620"/>
        <v>90000</v>
      </c>
      <c r="X928" s="21">
        <f>G928+L928+Q928+V928</f>
        <v>1</v>
      </c>
      <c r="Y928" s="22"/>
      <c r="Z928" s="31"/>
      <c r="AA928" s="263">
        <v>90000</v>
      </c>
      <c r="AB928" s="27">
        <f t="shared" si="621"/>
        <v>90000</v>
      </c>
    </row>
    <row r="929" spans="1:28" ht="15" customHeight="1" thickBot="1">
      <c r="A929" s="105"/>
      <c r="B929" s="420"/>
      <c r="C929" s="415"/>
      <c r="D929" s="415"/>
      <c r="E929" s="415"/>
      <c r="F929" s="415"/>
      <c r="G929" s="415"/>
      <c r="H929" s="416"/>
      <c r="I929" s="416"/>
      <c r="J929" s="416"/>
      <c r="K929" s="416"/>
      <c r="L929" s="416"/>
      <c r="M929" s="416"/>
      <c r="N929" s="416"/>
      <c r="O929" s="416"/>
      <c r="P929" s="416"/>
      <c r="Q929" s="416"/>
      <c r="R929" s="416"/>
      <c r="S929" s="416"/>
      <c r="T929" s="416"/>
      <c r="U929" s="415"/>
      <c r="V929" s="415"/>
      <c r="W929" s="416"/>
      <c r="X929" s="417"/>
      <c r="Y929" s="417"/>
      <c r="Z929" s="16"/>
      <c r="AA929" s="227"/>
      <c r="AB929" s="86"/>
    </row>
    <row r="930" spans="1:28" ht="32.25" customHeight="1" thickBot="1">
      <c r="A930" s="460" t="s">
        <v>62</v>
      </c>
      <c r="B930" s="461"/>
      <c r="C930" s="160"/>
      <c r="D930" s="161"/>
      <c r="E930" s="161"/>
      <c r="F930" s="161"/>
      <c r="G930" s="161"/>
      <c r="H930" s="161"/>
      <c r="I930" s="161"/>
      <c r="J930" s="161"/>
      <c r="K930" s="161"/>
      <c r="L930" s="161"/>
      <c r="M930" s="161"/>
      <c r="N930" s="161"/>
      <c r="O930" s="161"/>
      <c r="P930" s="161"/>
      <c r="Q930" s="161"/>
      <c r="R930" s="161"/>
      <c r="S930" s="161"/>
      <c r="T930" s="161"/>
      <c r="U930" s="161"/>
      <c r="V930" s="161"/>
      <c r="W930" s="161"/>
      <c r="X930" s="162"/>
      <c r="Y930" s="163"/>
      <c r="Z930" s="163"/>
      <c r="AA930" s="464">
        <f>SUM(AB41:AB929)</f>
        <v>10118500.003899701</v>
      </c>
      <c r="AB930" s="465"/>
    </row>
    <row r="931" spans="1:28" ht="32.25" customHeight="1" thickBot="1">
      <c r="A931" s="456" t="s">
        <v>63</v>
      </c>
      <c r="B931" s="457"/>
      <c r="C931" s="160"/>
      <c r="D931" s="161"/>
      <c r="E931" s="161"/>
      <c r="F931" s="161"/>
      <c r="G931" s="161"/>
      <c r="H931" s="161"/>
      <c r="I931" s="161"/>
      <c r="J931" s="161"/>
      <c r="K931" s="161"/>
      <c r="L931" s="161"/>
      <c r="M931" s="161"/>
      <c r="N931" s="161"/>
      <c r="O931" s="161"/>
      <c r="P931" s="161"/>
      <c r="Q931" s="161"/>
      <c r="R931" s="161"/>
      <c r="S931" s="161"/>
      <c r="T931" s="161"/>
      <c r="U931" s="161"/>
      <c r="V931" s="161"/>
      <c r="W931" s="161"/>
      <c r="X931" s="164"/>
      <c r="Y931" s="161"/>
      <c r="Z931" s="161"/>
      <c r="AA931" s="466">
        <f>AA930*0.1</f>
        <v>1011850.0003899701</v>
      </c>
      <c r="AB931" s="467"/>
    </row>
    <row r="932" spans="1:28" ht="32.25" customHeight="1" thickBot="1">
      <c r="A932" s="456" t="s">
        <v>962</v>
      </c>
      <c r="B932" s="457"/>
      <c r="C932" s="160"/>
      <c r="D932" s="161"/>
      <c r="E932" s="161"/>
      <c r="F932" s="161"/>
      <c r="G932" s="161"/>
      <c r="H932" s="161"/>
      <c r="I932" s="161"/>
      <c r="J932" s="161"/>
      <c r="K932" s="161"/>
      <c r="L932" s="161"/>
      <c r="M932" s="161"/>
      <c r="N932" s="161"/>
      <c r="O932" s="161"/>
      <c r="P932" s="161"/>
      <c r="Q932" s="161"/>
      <c r="R932" s="161"/>
      <c r="S932" s="161"/>
      <c r="T932" s="161"/>
      <c r="U932" s="161"/>
      <c r="V932" s="161"/>
      <c r="W932" s="161"/>
      <c r="X932" s="164"/>
      <c r="Y932" s="161"/>
      <c r="Z932" s="161"/>
      <c r="AA932" s="458">
        <f>SUM(AA930:AB931)</f>
        <v>11130350.004289672</v>
      </c>
      <c r="AB932" s="459"/>
    </row>
    <row r="933" spans="1:28" ht="32.25" customHeight="1" thickBot="1">
      <c r="A933" s="460" t="s">
        <v>963</v>
      </c>
      <c r="B933" s="461"/>
      <c r="C933" s="369"/>
      <c r="D933" s="160"/>
      <c r="E933" s="160"/>
      <c r="F933" s="160"/>
      <c r="G933" s="160"/>
      <c r="H933" s="160"/>
      <c r="I933" s="160"/>
      <c r="J933" s="160"/>
      <c r="K933" s="160"/>
      <c r="L933" s="160"/>
      <c r="M933" s="160"/>
      <c r="N933" s="160"/>
      <c r="O933" s="160"/>
      <c r="P933" s="160"/>
      <c r="Q933" s="160"/>
      <c r="R933" s="160"/>
      <c r="S933" s="160"/>
      <c r="T933" s="160"/>
      <c r="U933" s="160"/>
      <c r="V933" s="160"/>
      <c r="W933" s="160"/>
      <c r="X933" s="370"/>
      <c r="Y933" s="252"/>
      <c r="Z933" s="252"/>
      <c r="AA933" s="466"/>
      <c r="AB933" s="467"/>
    </row>
    <row r="934" spans="1:28" ht="32.25" customHeight="1" thickBot="1">
      <c r="A934" s="460" t="s">
        <v>964</v>
      </c>
      <c r="B934" s="461"/>
      <c r="C934" s="165"/>
      <c r="D934" s="165"/>
      <c r="E934" s="165"/>
      <c r="F934" s="165"/>
      <c r="G934" s="161"/>
      <c r="H934" s="161"/>
      <c r="I934" s="161"/>
      <c r="J934" s="161"/>
      <c r="K934" s="161"/>
      <c r="L934" s="161"/>
      <c r="M934" s="161"/>
      <c r="N934" s="161"/>
      <c r="O934" s="161"/>
      <c r="P934" s="161"/>
      <c r="Q934" s="161"/>
      <c r="R934" s="161"/>
      <c r="S934" s="161"/>
      <c r="T934" s="161"/>
      <c r="U934" s="161"/>
      <c r="V934" s="161"/>
      <c r="W934" s="161"/>
      <c r="X934" s="165"/>
      <c r="Y934" s="165"/>
      <c r="Z934" s="166"/>
      <c r="AA934" s="238"/>
      <c r="AB934" s="167"/>
    </row>
    <row r="935" spans="1:28" ht="27.75" customHeight="1" thickBot="1">
      <c r="A935" s="452" t="s">
        <v>965</v>
      </c>
      <c r="B935" s="453"/>
      <c r="C935" s="443"/>
      <c r="D935" s="444"/>
      <c r="E935" s="444"/>
      <c r="F935" s="445"/>
      <c r="G935" s="284">
        <f>SUM(H41:H461)</f>
        <v>321128.72720000002</v>
      </c>
      <c r="H935" s="358"/>
      <c r="I935" s="506"/>
      <c r="J935" s="507"/>
      <c r="K935" s="507"/>
      <c r="L935" s="359">
        <f>SUM(M41:M461)</f>
        <v>361340.75129999995</v>
      </c>
      <c r="M935" s="360"/>
      <c r="N935" s="506"/>
      <c r="O935" s="507"/>
      <c r="P935" s="507"/>
      <c r="Q935" s="359">
        <f>SUM(R41:R461)</f>
        <v>118029.18219999998</v>
      </c>
      <c r="R935" s="360"/>
      <c r="S935" s="506"/>
      <c r="T935" s="507"/>
      <c r="U935" s="507"/>
      <c r="V935" s="284">
        <f>SUM(W41:W461)</f>
        <v>57579.423200000005</v>
      </c>
      <c r="W935" s="360"/>
      <c r="X935" s="443"/>
      <c r="Y935" s="444"/>
      <c r="Z935" s="444"/>
      <c r="AA935" s="444"/>
      <c r="AB935" s="445"/>
    </row>
    <row r="936" spans="1:28" ht="27" customHeight="1" thickBot="1">
      <c r="A936" s="452" t="s">
        <v>966</v>
      </c>
      <c r="B936" s="453"/>
      <c r="C936" s="446"/>
      <c r="D936" s="447"/>
      <c r="E936" s="447"/>
      <c r="F936" s="448"/>
      <c r="G936" s="282">
        <f>SUM(H464:H929)</f>
        <v>2166803.3775057499</v>
      </c>
      <c r="H936" s="358"/>
      <c r="I936" s="508"/>
      <c r="J936" s="509"/>
      <c r="K936" s="509"/>
      <c r="L936" s="282">
        <f>SUM(M464:M929)</f>
        <v>5053377.4695849996</v>
      </c>
      <c r="M936" s="360"/>
      <c r="N936" s="508"/>
      <c r="O936" s="509"/>
      <c r="P936" s="509"/>
      <c r="Q936" s="282">
        <f>SUM(R464:R929)</f>
        <v>1717798.9464754502</v>
      </c>
      <c r="R936" s="360"/>
      <c r="S936" s="508"/>
      <c r="T936" s="509"/>
      <c r="U936" s="509"/>
      <c r="V936" s="282">
        <f>SUM(W464:W929)</f>
        <v>322442.12643349997</v>
      </c>
      <c r="W936" s="360"/>
      <c r="X936" s="446"/>
      <c r="Y936" s="447"/>
      <c r="Z936" s="447"/>
      <c r="AA936" s="447"/>
      <c r="AB936" s="448"/>
    </row>
    <row r="937" spans="1:28" ht="23.25" customHeight="1" thickBot="1">
      <c r="A937" s="454" t="s">
        <v>64</v>
      </c>
      <c r="B937" s="455"/>
      <c r="C937" s="449"/>
      <c r="D937" s="450"/>
      <c r="E937" s="450"/>
      <c r="F937" s="451"/>
      <c r="G937" s="283">
        <f>SUM(G935:G936)</f>
        <v>2487932.10470575</v>
      </c>
      <c r="H937" s="361"/>
      <c r="I937" s="510"/>
      <c r="J937" s="511"/>
      <c r="K937" s="511"/>
      <c r="L937" s="362">
        <f>SUM(L935:L936)</f>
        <v>5414718.2208849993</v>
      </c>
      <c r="M937" s="361"/>
      <c r="N937" s="510"/>
      <c r="O937" s="511"/>
      <c r="P937" s="511"/>
      <c r="Q937" s="362">
        <f>SUM(Q935:Q936)</f>
        <v>1835828.1286754501</v>
      </c>
      <c r="R937" s="361"/>
      <c r="S937" s="510"/>
      <c r="T937" s="511"/>
      <c r="U937" s="511"/>
      <c r="V937" s="283">
        <f>SUM(V935:V936)</f>
        <v>380021.54963349999</v>
      </c>
      <c r="W937" s="361"/>
      <c r="X937" s="449"/>
      <c r="Y937" s="450"/>
      <c r="Z937" s="450"/>
      <c r="AA937" s="450"/>
      <c r="AB937" s="451"/>
    </row>
    <row r="938" spans="1:28" s="175" customFormat="1" ht="15" customHeight="1">
      <c r="A938" s="67"/>
      <c r="B938" s="170" t="s">
        <v>65</v>
      </c>
      <c r="C938" s="171"/>
      <c r="D938" s="172"/>
      <c r="E938" s="172"/>
      <c r="F938" s="172"/>
      <c r="G938" s="172"/>
      <c r="H938" s="366"/>
      <c r="I938" s="172"/>
      <c r="J938" s="172"/>
      <c r="K938" s="172"/>
      <c r="L938" s="172"/>
      <c r="M938" s="366"/>
      <c r="N938" s="172"/>
      <c r="O938" s="172"/>
      <c r="P938" s="172"/>
      <c r="Q938" s="172"/>
      <c r="R938" s="366"/>
      <c r="S938" s="172"/>
      <c r="T938" s="172"/>
      <c r="U938" s="172"/>
      <c r="V938" s="172"/>
      <c r="W938" s="366"/>
      <c r="X938" s="173"/>
      <c r="Y938" s="173"/>
      <c r="Z938" s="174"/>
      <c r="AA938" s="239"/>
      <c r="AB938" s="363"/>
    </row>
    <row r="939" spans="1:28" s="175" customFormat="1" ht="27" customHeight="1">
      <c r="A939" s="67"/>
      <c r="B939" s="170" t="s">
        <v>66</v>
      </c>
      <c r="C939" s="171"/>
      <c r="D939" s="172"/>
      <c r="E939" s="172"/>
      <c r="F939" s="172"/>
      <c r="G939" s="172"/>
      <c r="H939" s="366"/>
      <c r="I939" s="172"/>
      <c r="J939" s="172"/>
      <c r="K939" s="172"/>
      <c r="L939" s="172"/>
      <c r="M939" s="366"/>
      <c r="N939" s="172"/>
      <c r="O939" s="172"/>
      <c r="P939" s="172"/>
      <c r="Q939" s="172"/>
      <c r="R939" s="366"/>
      <c r="S939" s="172"/>
      <c r="T939" s="172"/>
      <c r="U939" s="172"/>
      <c r="V939" s="172"/>
      <c r="W939" s="366"/>
      <c r="X939" s="173"/>
      <c r="Y939" s="173"/>
      <c r="Z939" s="174"/>
      <c r="AA939" s="239"/>
      <c r="AB939" s="364"/>
    </row>
    <row r="940" spans="1:28" s="175" customFormat="1" ht="15" customHeight="1">
      <c r="A940" s="67"/>
      <c r="B940" s="170"/>
      <c r="C940" s="171"/>
      <c r="D940" s="172"/>
      <c r="E940" s="172"/>
      <c r="F940" s="172"/>
      <c r="G940" s="172"/>
      <c r="H940" s="366"/>
      <c r="I940" s="172"/>
      <c r="J940" s="172"/>
      <c r="K940" s="172"/>
      <c r="L940" s="172"/>
      <c r="M940" s="366"/>
      <c r="N940" s="172"/>
      <c r="O940" s="172"/>
      <c r="P940" s="172"/>
      <c r="Q940" s="172"/>
      <c r="R940" s="366"/>
      <c r="S940" s="172"/>
      <c r="T940" s="172"/>
      <c r="U940" s="172"/>
      <c r="V940" s="172"/>
      <c r="W940" s="366"/>
      <c r="X940" s="173"/>
      <c r="Y940" s="173"/>
      <c r="Z940" s="174"/>
      <c r="AA940" s="239"/>
      <c r="AB940" s="172"/>
    </row>
    <row r="941" spans="1:28" s="175" customFormat="1" ht="15" customHeight="1">
      <c r="A941" s="67"/>
      <c r="B941" s="170"/>
      <c r="C941" s="171"/>
      <c r="D941" s="172"/>
      <c r="E941" s="172"/>
      <c r="F941" s="172"/>
      <c r="G941" s="172"/>
      <c r="H941" s="366"/>
      <c r="I941" s="172"/>
      <c r="J941" s="172"/>
      <c r="K941" s="172"/>
      <c r="L941" s="172"/>
      <c r="M941" s="366"/>
      <c r="N941" s="172"/>
      <c r="O941" s="172"/>
      <c r="P941" s="172"/>
      <c r="Q941" s="172"/>
      <c r="R941" s="366"/>
      <c r="S941" s="172"/>
      <c r="T941" s="172"/>
      <c r="U941" s="172"/>
      <c r="V941" s="172"/>
      <c r="W941" s="366"/>
      <c r="X941" s="173"/>
      <c r="Y941" s="173"/>
      <c r="Z941" s="174"/>
      <c r="AA941" s="239"/>
      <c r="AB941" s="172"/>
    </row>
    <row r="942" spans="1:28" s="175" customFormat="1" ht="15" customHeight="1">
      <c r="A942" s="67"/>
      <c r="B942" s="170"/>
      <c r="C942" s="171"/>
      <c r="D942" s="172"/>
      <c r="E942" s="172"/>
      <c r="F942" s="172"/>
      <c r="G942" s="172"/>
      <c r="H942" s="366"/>
      <c r="I942" s="172"/>
      <c r="J942" s="172"/>
      <c r="K942" s="172"/>
      <c r="L942" s="172"/>
      <c r="M942" s="366"/>
      <c r="N942" s="172"/>
      <c r="O942" s="172"/>
      <c r="P942" s="172"/>
      <c r="Q942" s="172"/>
      <c r="R942" s="366"/>
      <c r="S942" s="172"/>
      <c r="T942" s="172"/>
      <c r="U942" s="172"/>
      <c r="V942" s="172"/>
      <c r="W942" s="366"/>
      <c r="X942" s="173"/>
      <c r="Y942" s="173"/>
      <c r="Z942" s="174"/>
      <c r="AA942" s="239"/>
      <c r="AB942" s="172"/>
    </row>
    <row r="943" spans="1:28" ht="33.75" customHeight="1">
      <c r="B943" s="442" t="s">
        <v>67</v>
      </c>
      <c r="C943" s="442"/>
      <c r="D943" s="442"/>
      <c r="E943" s="442"/>
      <c r="F943" s="442"/>
      <c r="G943" s="442"/>
      <c r="H943" s="442"/>
      <c r="I943" s="442"/>
      <c r="J943" s="442"/>
      <c r="K943" s="442"/>
      <c r="L943" s="442"/>
      <c r="M943" s="442"/>
      <c r="N943" s="442"/>
      <c r="O943" s="442"/>
      <c r="P943" s="442"/>
      <c r="Q943" s="442"/>
      <c r="R943" s="442"/>
      <c r="S943" s="442"/>
      <c r="T943" s="442"/>
      <c r="U943" s="442"/>
      <c r="V943" s="442"/>
      <c r="W943" s="442"/>
      <c r="X943" s="442"/>
      <c r="Y943" s="442"/>
      <c r="Z943" s="442"/>
      <c r="AA943" s="442"/>
      <c r="AB943" s="442"/>
    </row>
    <row r="944" spans="1:28" ht="15" customHeight="1">
      <c r="C944" s="176"/>
      <c r="D944" s="176"/>
      <c r="E944" s="176"/>
      <c r="F944" s="176"/>
      <c r="G944" s="176"/>
      <c r="H944" s="292"/>
      <c r="I944" s="176"/>
      <c r="J944" s="176"/>
      <c r="K944" s="176"/>
      <c r="L944" s="176"/>
      <c r="M944" s="292"/>
      <c r="N944" s="176"/>
      <c r="O944" s="176"/>
      <c r="P944" s="176"/>
      <c r="Q944" s="176"/>
      <c r="R944" s="292"/>
      <c r="S944" s="176"/>
      <c r="T944" s="176"/>
      <c r="U944" s="176"/>
      <c r="V944" s="176"/>
      <c r="W944" s="292"/>
      <c r="X944" s="176"/>
      <c r="Y944" s="176"/>
      <c r="Z944" s="177"/>
      <c r="AA944" s="168"/>
    </row>
    <row r="945" spans="1:28" ht="15" customHeight="1">
      <c r="C945" s="176"/>
      <c r="D945" s="176"/>
      <c r="E945" s="176"/>
      <c r="F945" s="176"/>
      <c r="G945" s="176"/>
      <c r="H945" s="292"/>
      <c r="I945" s="176"/>
      <c r="J945" s="176"/>
      <c r="K945" s="176"/>
      <c r="L945" s="176"/>
      <c r="M945" s="292"/>
      <c r="N945" s="176"/>
      <c r="O945" s="176"/>
      <c r="P945" s="176"/>
      <c r="Q945" s="176"/>
      <c r="R945" s="292"/>
      <c r="S945" s="176"/>
      <c r="T945" s="176"/>
      <c r="U945" s="176"/>
      <c r="V945" s="176"/>
      <c r="W945" s="292"/>
      <c r="X945" s="176"/>
      <c r="Y945" s="176"/>
      <c r="Z945" s="177"/>
      <c r="AA945" s="168"/>
    </row>
    <row r="946" spans="1:28" ht="15" customHeight="1">
      <c r="C946" s="176"/>
      <c r="D946" s="176"/>
      <c r="E946" s="176"/>
      <c r="F946" s="176"/>
      <c r="G946" s="176"/>
      <c r="H946" s="292"/>
      <c r="I946" s="176"/>
      <c r="J946" s="176"/>
      <c r="K946" s="176"/>
      <c r="L946" s="176"/>
      <c r="M946" s="292"/>
      <c r="N946" s="176"/>
      <c r="O946" s="176"/>
      <c r="P946" s="176"/>
      <c r="Q946" s="176"/>
      <c r="R946" s="292"/>
      <c r="S946" s="176"/>
      <c r="T946" s="176"/>
      <c r="U946" s="176"/>
      <c r="V946" s="176"/>
      <c r="W946" s="292"/>
      <c r="X946" s="176"/>
      <c r="Y946" s="176"/>
      <c r="Z946" s="177"/>
      <c r="AA946" s="168"/>
    </row>
    <row r="947" spans="1:28" ht="15" customHeight="1">
      <c r="B947" s="178"/>
      <c r="C947" s="169"/>
      <c r="D947" s="179"/>
      <c r="E947" s="179"/>
      <c r="F947" s="179"/>
      <c r="G947" s="179"/>
      <c r="H947" s="367"/>
      <c r="I947" s="169"/>
      <c r="J947" s="169"/>
      <c r="K947" s="169"/>
      <c r="L947" s="169"/>
      <c r="M947" s="368"/>
      <c r="N947" s="169"/>
      <c r="O947" s="169"/>
      <c r="P947" s="179"/>
      <c r="Q947" s="179"/>
      <c r="R947" s="367"/>
      <c r="S947" s="169"/>
      <c r="T947" s="179"/>
    </row>
    <row r="948" spans="1:28" s="384" customFormat="1" ht="15" customHeight="1">
      <c r="A948" s="380"/>
      <c r="B948" s="381" t="s">
        <v>68</v>
      </c>
      <c r="C948" s="382"/>
      <c r="D948" s="514" t="s">
        <v>69</v>
      </c>
      <c r="E948" s="514"/>
      <c r="F948" s="514"/>
      <c r="G948" s="514"/>
      <c r="H948" s="514"/>
      <c r="I948" s="514"/>
      <c r="J948" s="514"/>
      <c r="K948" s="514"/>
      <c r="L948" s="381"/>
      <c r="M948" s="383"/>
      <c r="N948" s="382"/>
      <c r="O948" s="382"/>
      <c r="P948" s="514" t="s">
        <v>70</v>
      </c>
      <c r="Q948" s="514"/>
      <c r="R948" s="383"/>
      <c r="S948" s="382"/>
      <c r="T948" s="382" t="s">
        <v>71</v>
      </c>
      <c r="W948" s="385"/>
      <c r="Z948" s="386"/>
      <c r="AA948" s="386"/>
    </row>
    <row r="949" spans="1:28" s="384" customFormat="1" ht="15" customHeight="1">
      <c r="A949" s="380"/>
      <c r="B949" s="387"/>
      <c r="C949" s="382"/>
      <c r="D949" s="514" t="s">
        <v>72</v>
      </c>
      <c r="E949" s="514"/>
      <c r="F949" s="514"/>
      <c r="G949" s="514"/>
      <c r="H949" s="514"/>
      <c r="I949" s="514"/>
      <c r="J949" s="514"/>
      <c r="K949" s="514"/>
      <c r="L949" s="381"/>
      <c r="M949" s="383"/>
      <c r="N949" s="382"/>
      <c r="O949" s="382"/>
      <c r="P949" s="388"/>
      <c r="Q949" s="388"/>
      <c r="R949" s="389"/>
      <c r="S949" s="382"/>
      <c r="T949" s="388"/>
      <c r="W949" s="385"/>
      <c r="Z949" s="386"/>
      <c r="AA949" s="386"/>
    </row>
    <row r="950" spans="1:28" s="384" customFormat="1" ht="15" customHeight="1">
      <c r="A950" s="380"/>
      <c r="B950" s="390"/>
      <c r="C950" s="382"/>
      <c r="D950" s="388"/>
      <c r="E950" s="388"/>
      <c r="F950" s="388"/>
      <c r="G950" s="388"/>
      <c r="H950" s="389"/>
      <c r="I950" s="382"/>
      <c r="J950" s="382"/>
      <c r="K950" s="382"/>
      <c r="L950" s="382"/>
      <c r="M950" s="391"/>
      <c r="N950" s="382"/>
      <c r="O950" s="382"/>
      <c r="P950" s="388"/>
      <c r="Q950" s="388"/>
      <c r="R950" s="389"/>
      <c r="S950" s="382"/>
      <c r="T950" s="388"/>
      <c r="W950" s="385"/>
      <c r="Z950" s="386"/>
      <c r="AA950" s="386"/>
    </row>
    <row r="951" spans="1:28" s="384" customFormat="1" ht="15" customHeight="1">
      <c r="A951" s="380"/>
      <c r="B951" s="387"/>
      <c r="C951" s="382"/>
      <c r="D951" s="388"/>
      <c r="E951" s="388"/>
      <c r="F951" s="388"/>
      <c r="G951" s="388"/>
      <c r="H951" s="389"/>
      <c r="I951" s="382"/>
      <c r="J951" s="382"/>
      <c r="K951" s="382"/>
      <c r="L951" s="382"/>
      <c r="M951" s="391"/>
      <c r="N951" s="382"/>
      <c r="O951" s="382"/>
      <c r="P951" s="388"/>
      <c r="Q951" s="388"/>
      <c r="R951" s="389"/>
      <c r="S951" s="382"/>
      <c r="T951" s="388"/>
      <c r="W951" s="385"/>
      <c r="Z951" s="386"/>
      <c r="AA951" s="386"/>
    </row>
    <row r="952" spans="1:28" s="393" customFormat="1" ht="15" customHeight="1">
      <c r="B952" s="393" t="s">
        <v>98</v>
      </c>
      <c r="C952" s="395"/>
      <c r="D952" s="515" t="s">
        <v>99</v>
      </c>
      <c r="E952" s="515"/>
      <c r="F952" s="515"/>
      <c r="G952" s="515"/>
      <c r="H952" s="515"/>
      <c r="I952" s="515"/>
      <c r="J952" s="515"/>
      <c r="M952" s="396"/>
      <c r="R952" s="396"/>
      <c r="S952" s="515" t="s">
        <v>100</v>
      </c>
      <c r="T952" s="515"/>
      <c r="U952" s="515"/>
      <c r="V952" s="515"/>
      <c r="W952" s="515"/>
      <c r="X952" s="515"/>
      <c r="Z952" s="397"/>
      <c r="AA952" s="397"/>
    </row>
    <row r="953" spans="1:28" s="384" customFormat="1" ht="15" customHeight="1">
      <c r="A953" s="380"/>
      <c r="B953" s="392" t="s">
        <v>522</v>
      </c>
      <c r="C953" s="382"/>
      <c r="D953" s="512" t="s">
        <v>1079</v>
      </c>
      <c r="E953" s="512"/>
      <c r="F953" s="512"/>
      <c r="G953" s="512"/>
      <c r="H953" s="512"/>
      <c r="I953" s="512"/>
      <c r="J953" s="512"/>
      <c r="K953" s="382"/>
      <c r="L953" s="382"/>
      <c r="M953" s="391"/>
      <c r="N953" s="382"/>
      <c r="O953" s="382"/>
      <c r="P953" s="382" t="s">
        <v>73</v>
      </c>
      <c r="Q953" s="382"/>
      <c r="R953" s="391"/>
      <c r="S953" s="512" t="s">
        <v>967</v>
      </c>
      <c r="T953" s="512"/>
      <c r="U953" s="512"/>
      <c r="V953" s="512"/>
      <c r="W953" s="512"/>
      <c r="X953" s="512"/>
      <c r="Y953" s="392"/>
      <c r="Z953" s="386"/>
      <c r="AA953" s="386"/>
    </row>
    <row r="954" spans="1:28" s="384" customFormat="1" ht="15" customHeight="1">
      <c r="A954" s="380"/>
      <c r="B954" s="392" t="s">
        <v>1078</v>
      </c>
      <c r="C954" s="388" t="s">
        <v>71</v>
      </c>
      <c r="D954" s="382"/>
      <c r="E954" s="382"/>
      <c r="F954" s="382"/>
      <c r="G954" s="382"/>
      <c r="H954" s="391"/>
      <c r="I954" s="382"/>
      <c r="J954" s="388"/>
      <c r="K954" s="388"/>
      <c r="L954" s="388"/>
      <c r="M954" s="389"/>
      <c r="N954" s="388"/>
      <c r="O954" s="382"/>
      <c r="P954" s="382"/>
      <c r="Q954" s="382"/>
      <c r="R954" s="391"/>
      <c r="S954" s="382"/>
      <c r="T954" s="382"/>
      <c r="U954" s="382"/>
      <c r="V954" s="382"/>
      <c r="W954" s="391"/>
      <c r="X954" s="388"/>
      <c r="Y954" s="388"/>
      <c r="Z954" s="394"/>
      <c r="AA954" s="394"/>
      <c r="AB954" s="382"/>
    </row>
    <row r="955" spans="1:28" s="384" customFormat="1" ht="15" customHeight="1">
      <c r="A955" s="380"/>
      <c r="B955" s="387"/>
      <c r="C955" s="388"/>
      <c r="D955" s="382"/>
      <c r="E955" s="382"/>
      <c r="F955" s="382"/>
      <c r="G955" s="382"/>
      <c r="H955" s="391"/>
      <c r="I955" s="382"/>
      <c r="J955" s="388"/>
      <c r="K955" s="388"/>
      <c r="L955" s="388"/>
      <c r="M955" s="389"/>
      <c r="N955" s="388"/>
      <c r="O955" s="382"/>
      <c r="P955" s="382"/>
      <c r="Q955" s="382"/>
      <c r="R955" s="391"/>
      <c r="S955" s="382"/>
      <c r="T955" s="382"/>
      <c r="U955" s="382"/>
      <c r="V955" s="382"/>
      <c r="W955" s="391"/>
      <c r="X955" s="388"/>
      <c r="Y955" s="388"/>
      <c r="Z955" s="388"/>
      <c r="AA955" s="512"/>
      <c r="AB955" s="512"/>
    </row>
    <row r="956" spans="1:28" s="384" customFormat="1" ht="15" customHeight="1">
      <c r="A956" s="380"/>
      <c r="B956" s="381"/>
      <c r="C956" s="388"/>
      <c r="D956" s="382"/>
      <c r="E956" s="382"/>
      <c r="F956" s="382"/>
      <c r="G956" s="382"/>
      <c r="H956" s="391"/>
      <c r="I956" s="382"/>
      <c r="J956" s="382"/>
      <c r="K956" s="382"/>
      <c r="L956" s="382"/>
      <c r="M956" s="391"/>
      <c r="N956" s="382"/>
      <c r="O956" s="382"/>
      <c r="P956" s="382"/>
      <c r="Q956" s="382"/>
      <c r="R956" s="391"/>
      <c r="S956" s="382"/>
      <c r="T956" s="382"/>
      <c r="U956" s="382"/>
      <c r="V956" s="382"/>
      <c r="W956" s="391"/>
      <c r="X956" s="382"/>
      <c r="Y956" s="382"/>
      <c r="Z956" s="382"/>
      <c r="AA956" s="513"/>
      <c r="AB956" s="512"/>
    </row>
    <row r="957" spans="1:28" s="384" customFormat="1" ht="15" customHeight="1">
      <c r="A957" s="380"/>
      <c r="B957" s="381"/>
      <c r="C957" s="388"/>
      <c r="D957" s="382"/>
      <c r="E957" s="382"/>
      <c r="F957" s="382"/>
      <c r="G957" s="382"/>
      <c r="H957" s="391"/>
      <c r="I957" s="382"/>
      <c r="J957" s="382"/>
      <c r="K957" s="382"/>
      <c r="L957" s="382"/>
      <c r="M957" s="391"/>
      <c r="N957" s="382"/>
      <c r="O957" s="382"/>
      <c r="P957" s="382"/>
      <c r="Q957" s="382"/>
      <c r="R957" s="391"/>
      <c r="S957" s="382"/>
      <c r="T957" s="382"/>
      <c r="U957" s="382"/>
      <c r="V957" s="382"/>
      <c r="W957" s="391"/>
      <c r="X957" s="382"/>
      <c r="Y957" s="382"/>
      <c r="Z957" s="394"/>
      <c r="AA957" s="394"/>
      <c r="AB957" s="382"/>
    </row>
    <row r="958" spans="1:28" s="384" customFormat="1" ht="15" customHeight="1">
      <c r="A958" s="380"/>
      <c r="B958" s="381"/>
      <c r="C958" s="388"/>
      <c r="D958" s="382"/>
      <c r="E958" s="382"/>
      <c r="F958" s="382"/>
      <c r="G958" s="382"/>
      <c r="H958" s="391"/>
      <c r="I958" s="382"/>
      <c r="J958" s="382"/>
      <c r="K958" s="382"/>
      <c r="L958" s="382"/>
      <c r="M958" s="391"/>
      <c r="N958" s="382"/>
      <c r="O958" s="382"/>
      <c r="P958" s="382"/>
      <c r="Q958" s="382"/>
      <c r="R958" s="391"/>
      <c r="S958" s="382"/>
      <c r="T958" s="382"/>
      <c r="U958" s="382"/>
      <c r="V958" s="382"/>
      <c r="W958" s="391"/>
      <c r="X958" s="382"/>
      <c r="Y958" s="382"/>
      <c r="Z958" s="394"/>
      <c r="AA958" s="394"/>
      <c r="AB958" s="382"/>
    </row>
    <row r="959" spans="1:28" ht="15" customHeight="1">
      <c r="B959" s="180"/>
      <c r="C959" s="179"/>
      <c r="D959" s="169"/>
      <c r="E959" s="169"/>
      <c r="F959" s="169"/>
      <c r="G959" s="169"/>
      <c r="H959" s="368"/>
      <c r="I959" s="169"/>
      <c r="J959" s="169"/>
      <c r="K959" s="169"/>
      <c r="L959" s="169"/>
      <c r="M959" s="368"/>
      <c r="N959" s="169"/>
      <c r="O959" s="169"/>
      <c r="P959" s="169"/>
      <c r="Q959" s="169"/>
      <c r="R959" s="368"/>
      <c r="S959" s="169"/>
      <c r="T959" s="169"/>
      <c r="U959" s="169"/>
      <c r="V959" s="169"/>
      <c r="W959" s="368"/>
      <c r="X959" s="169"/>
      <c r="Y959" s="169"/>
      <c r="Z959" s="174"/>
      <c r="AA959" s="239"/>
      <c r="AB959" s="169"/>
    </row>
    <row r="960" spans="1:28" ht="15" customHeight="1">
      <c r="B960" s="180"/>
      <c r="C960" s="179"/>
      <c r="D960" s="169"/>
      <c r="E960" s="169"/>
      <c r="F960" s="169"/>
      <c r="G960" s="169"/>
      <c r="H960" s="368"/>
      <c r="I960" s="169"/>
      <c r="J960" s="169"/>
      <c r="K960" s="169"/>
      <c r="L960" s="169"/>
      <c r="M960" s="368"/>
      <c r="N960" s="169"/>
      <c r="O960" s="169"/>
      <c r="P960" s="169"/>
      <c r="Q960" s="169"/>
      <c r="R960" s="368"/>
      <c r="S960" s="169"/>
      <c r="T960" s="169"/>
      <c r="U960" s="169"/>
      <c r="V960" s="169"/>
      <c r="W960" s="368"/>
      <c r="X960" s="169"/>
      <c r="Y960" s="169"/>
      <c r="Z960" s="174"/>
      <c r="AA960" s="239"/>
      <c r="AB960" s="169"/>
    </row>
  </sheetData>
  <sheetProtection insertRows="0"/>
  <sortState ref="B421:AC427">
    <sortCondition ref="B421:B427"/>
  </sortState>
  <mergeCells count="60">
    <mergeCell ref="AA955:AB955"/>
    <mergeCell ref="AA956:AB956"/>
    <mergeCell ref="B943:AB943"/>
    <mergeCell ref="D948:K948"/>
    <mergeCell ref="P948:Q948"/>
    <mergeCell ref="D949:K949"/>
    <mergeCell ref="D953:J953"/>
    <mergeCell ref="S953:X953"/>
    <mergeCell ref="D952:J952"/>
    <mergeCell ref="S952:X952"/>
    <mergeCell ref="X935:AB937"/>
    <mergeCell ref="A936:B936"/>
    <mergeCell ref="A937:B937"/>
    <mergeCell ref="A932:B932"/>
    <mergeCell ref="AA932:AB932"/>
    <mergeCell ref="A933:B933"/>
    <mergeCell ref="AA933:AB933"/>
    <mergeCell ref="A934:B934"/>
    <mergeCell ref="A935:B935"/>
    <mergeCell ref="C935:F937"/>
    <mergeCell ref="I935:K937"/>
    <mergeCell ref="N935:P937"/>
    <mergeCell ref="S935:U937"/>
    <mergeCell ref="A558:B558"/>
    <mergeCell ref="A565:B565"/>
    <mergeCell ref="A930:B930"/>
    <mergeCell ref="AA930:AB930"/>
    <mergeCell ref="A931:B931"/>
    <mergeCell ref="AA931:AB931"/>
    <mergeCell ref="A867:B867"/>
    <mergeCell ref="A547:B547"/>
    <mergeCell ref="A392:B392"/>
    <mergeCell ref="A415:B415"/>
    <mergeCell ref="A428:B428"/>
    <mergeCell ref="A463:B463"/>
    <mergeCell ref="A476:B476"/>
    <mergeCell ref="A496:B496"/>
    <mergeCell ref="A502:B502"/>
    <mergeCell ref="A506:B506"/>
    <mergeCell ref="A509:B509"/>
    <mergeCell ref="A533:B533"/>
    <mergeCell ref="A542:B542"/>
    <mergeCell ref="A385:B385"/>
    <mergeCell ref="A40:B40"/>
    <mergeCell ref="A49:B49"/>
    <mergeCell ref="A132:B132"/>
    <mergeCell ref="A145:B145"/>
    <mergeCell ref="A164:B164"/>
    <mergeCell ref="A189:B189"/>
    <mergeCell ref="A201:B201"/>
    <mergeCell ref="A204:B204"/>
    <mergeCell ref="A380:B380"/>
    <mergeCell ref="A3:AB3"/>
    <mergeCell ref="A4:AB4"/>
    <mergeCell ref="A37:B38"/>
    <mergeCell ref="C37:C38"/>
    <mergeCell ref="D37:X37"/>
    <mergeCell ref="Z37:Z38"/>
    <mergeCell ref="AA37:AA38"/>
    <mergeCell ref="AB37:AB38"/>
  </mergeCells>
  <hyperlinks>
    <hyperlink ref="X34" r:id="rId1"/>
  </hyperlinks>
  <pageMargins left="0.15" right="0.12" top="0.62" bottom="0.2" header="0.48" footer="0.12"/>
  <pageSetup paperSize="9" scale="73" orientation="landscape" r:id="rId2"/>
  <headerFooter alignWithMargins="0">
    <oddHeader>&amp;CPages &amp;P of &amp;N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APP summary</vt:lpstr>
      <vt:lpstr>APP2016-final</vt:lpstr>
      <vt:lpstr>'APP summary'!Print_Area</vt:lpstr>
      <vt:lpstr>'APP2016-final'!Print_Area</vt:lpstr>
      <vt:lpstr>'APP summary'!Print_Titles</vt:lpstr>
      <vt:lpstr>'APP2016-final'!Print_Titles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lphernandez</dc:creator>
  <cp:lastModifiedBy>lphernandez</cp:lastModifiedBy>
  <cp:lastPrinted>2015-11-25T06:25:41Z</cp:lastPrinted>
  <dcterms:created xsi:type="dcterms:W3CDTF">2015-04-30T04:44:59Z</dcterms:created>
  <dcterms:modified xsi:type="dcterms:W3CDTF">2016-01-14T06:51:51Z</dcterms:modified>
</cp:coreProperties>
</file>